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heme/themeOverride21.xml" ContentType="application/vnd.openxmlformats-officedocument.themeOverride+xml"/>
  <Override PartName="/xl/charts/chart2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theme/themeOverride23.xml" ContentType="application/vnd.openxmlformats-officedocument.themeOverride+xml"/>
  <Override PartName="/xl/charts/chart3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4.xml" ContentType="application/vnd.openxmlformats-officedocument.themeOverride+xml"/>
  <Override PartName="/xl/charts/chart3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D Survey\AES 2017\Final report\"/>
    </mc:Choice>
  </mc:AlternateContent>
  <bookViews>
    <workbookView xWindow="0" yWindow="0" windowWidth="19440" windowHeight="11760"/>
  </bookViews>
  <sheets>
    <sheet name="Figure A" sheetId="70" r:id="rId1"/>
    <sheet name="Figure B" sheetId="71" r:id="rId2"/>
    <sheet name="Figure C" sheetId="72" r:id="rId3"/>
    <sheet name="Figure D" sheetId="73" r:id="rId4"/>
    <sheet name="1.1" sheetId="28" r:id="rId5"/>
    <sheet name="1.2" sheetId="30" r:id="rId6"/>
    <sheet name="1.3" sheetId="31" r:id="rId7"/>
    <sheet name="1.4" sheetId="32" r:id="rId8"/>
    <sheet name="1.5" sheetId="33" r:id="rId9"/>
    <sheet name="1.6" sheetId="34" r:id="rId10"/>
    <sheet name="1.7" sheetId="35" r:id="rId11"/>
    <sheet name="1.8" sheetId="36" r:id="rId12"/>
    <sheet name="1.9" sheetId="37" r:id="rId13"/>
    <sheet name="2.1" sheetId="38" r:id="rId14"/>
    <sheet name="2.2" sheetId="39" r:id="rId15"/>
    <sheet name="2.3" sheetId="40" r:id="rId16"/>
    <sheet name="3.1" sheetId="41" r:id="rId17"/>
    <sheet name="3.2" sheetId="42" r:id="rId18"/>
    <sheet name="3.3" sheetId="43" r:id="rId19"/>
    <sheet name="3.4" sheetId="44" r:id="rId20"/>
    <sheet name="3.5" sheetId="46" r:id="rId21"/>
    <sheet name="3.6" sheetId="45" r:id="rId22"/>
    <sheet name="3.7" sheetId="47" r:id="rId23"/>
    <sheet name="3.8" sheetId="48" r:id="rId24"/>
  </sheets>
  <externalReferences>
    <externalReference r:id="rId2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73" l="1"/>
  <c r="O6" i="73" s="1"/>
  <c r="K6" i="73"/>
  <c r="K9" i="73" s="1"/>
  <c r="J6" i="73"/>
  <c r="J9" i="73" s="1"/>
  <c r="I6" i="73"/>
  <c r="I9" i="73" s="1"/>
  <c r="H6" i="73"/>
  <c r="H9" i="73" s="1"/>
  <c r="G6" i="73"/>
  <c r="G9" i="73" s="1"/>
  <c r="F6" i="73"/>
  <c r="F9" i="73" s="1"/>
  <c r="E6" i="73"/>
  <c r="E9" i="73" s="1"/>
  <c r="D6" i="73"/>
  <c r="D9" i="73" s="1"/>
  <c r="C6" i="73"/>
  <c r="C9" i="73" s="1"/>
  <c r="B6" i="73"/>
  <c r="B9" i="73" s="1"/>
  <c r="P5" i="73"/>
  <c r="Q5" i="73" s="1"/>
  <c r="N5" i="73"/>
  <c r="O5" i="73" s="1"/>
  <c r="L5" i="73"/>
  <c r="M5" i="73" s="1"/>
  <c r="P4" i="73"/>
  <c r="Q4" i="73" s="1"/>
  <c r="N4" i="73"/>
  <c r="O4" i="73" s="1"/>
  <c r="L4" i="73"/>
  <c r="M4" i="73" s="1"/>
  <c r="M15" i="72"/>
  <c r="L15" i="72"/>
  <c r="M14" i="72"/>
  <c r="L14" i="72"/>
  <c r="M13" i="72"/>
  <c r="L13" i="72"/>
  <c r="M12" i="72"/>
  <c r="L12" i="72"/>
  <c r="M11" i="72"/>
  <c r="L11" i="72"/>
  <c r="K10" i="72"/>
  <c r="M10" i="72" s="1"/>
  <c r="J10" i="72"/>
  <c r="I10" i="72"/>
  <c r="H10" i="72"/>
  <c r="G10" i="72"/>
  <c r="F10" i="72"/>
  <c r="E10" i="72"/>
  <c r="D10" i="72"/>
  <c r="C10" i="72"/>
  <c r="B10" i="72"/>
  <c r="M9" i="72"/>
  <c r="L9" i="72"/>
  <c r="K8" i="72"/>
  <c r="M8" i="72" s="1"/>
  <c r="J8" i="72"/>
  <c r="I8" i="72"/>
  <c r="H8" i="72"/>
  <c r="G8" i="72"/>
  <c r="F8" i="72"/>
  <c r="E8" i="72"/>
  <c r="D8" i="72"/>
  <c r="C8" i="72"/>
  <c r="B8" i="72"/>
  <c r="M7" i="72"/>
  <c r="L7" i="72"/>
  <c r="M6" i="72"/>
  <c r="L6" i="72"/>
  <c r="M5" i="72"/>
  <c r="L5" i="72"/>
  <c r="K4" i="72"/>
  <c r="M4" i="72" s="1"/>
  <c r="J4" i="72"/>
  <c r="I4" i="72"/>
  <c r="H4" i="72"/>
  <c r="G4" i="72"/>
  <c r="F4" i="72"/>
  <c r="E4" i="72"/>
  <c r="D4" i="72"/>
  <c r="C4" i="72"/>
  <c r="B4" i="72"/>
  <c r="L6" i="73" l="1"/>
  <c r="M6" i="73" s="1"/>
  <c r="P6" i="73"/>
  <c r="Q6" i="73" s="1"/>
  <c r="B8" i="73"/>
  <c r="D8" i="73"/>
  <c r="F8" i="73"/>
  <c r="H8" i="73"/>
  <c r="J8" i="73"/>
  <c r="C8" i="73"/>
  <c r="E8" i="73"/>
  <c r="G8" i="73"/>
  <c r="I8" i="73"/>
  <c r="K8" i="73"/>
  <c r="L4" i="72"/>
  <c r="L8" i="72"/>
  <c r="L10" i="72"/>
  <c r="K31" i="47" l="1"/>
  <c r="K32" i="47"/>
  <c r="K33" i="47"/>
  <c r="K34" i="47"/>
  <c r="J31" i="47"/>
  <c r="J32" i="47"/>
  <c r="J33" i="47"/>
  <c r="J34" i="47"/>
  <c r="I31" i="47"/>
  <c r="I32" i="47"/>
  <c r="I33" i="47"/>
  <c r="I34" i="47"/>
  <c r="H31" i="47"/>
  <c r="H32" i="47"/>
  <c r="H33" i="47"/>
  <c r="H34" i="47"/>
  <c r="G31" i="47"/>
  <c r="G32" i="47"/>
  <c r="G33" i="47"/>
  <c r="G34" i="47"/>
  <c r="F31" i="47"/>
  <c r="F32" i="47"/>
  <c r="F33" i="47"/>
  <c r="F34" i="47"/>
  <c r="E31" i="47"/>
  <c r="E32" i="47"/>
  <c r="E33" i="47"/>
  <c r="E34" i="47"/>
  <c r="D31" i="47"/>
  <c r="D32" i="47"/>
  <c r="D33" i="47"/>
  <c r="D34" i="47"/>
  <c r="C31" i="47"/>
  <c r="C32" i="47"/>
  <c r="C33" i="47"/>
  <c r="C34" i="47"/>
  <c r="B31" i="47"/>
  <c r="B32" i="47"/>
  <c r="B33" i="47"/>
  <c r="B34" i="47"/>
  <c r="C23" i="47"/>
  <c r="C30" i="47" s="1"/>
  <c r="D23" i="47"/>
  <c r="D30" i="47" s="1"/>
  <c r="E23" i="47"/>
  <c r="E30" i="47" s="1"/>
  <c r="F23" i="47"/>
  <c r="F30" i="47" s="1"/>
  <c r="G23" i="47"/>
  <c r="G30" i="47" s="1"/>
  <c r="H23" i="47"/>
  <c r="H30" i="47" s="1"/>
  <c r="I23" i="47"/>
  <c r="I30" i="47" s="1"/>
  <c r="J23" i="47"/>
  <c r="J30" i="47" s="1"/>
  <c r="K23" i="47"/>
  <c r="K30" i="47" s="1"/>
  <c r="B23" i="47"/>
  <c r="B30" i="47" s="1"/>
  <c r="C10" i="33" l="1"/>
  <c r="D10" i="33"/>
  <c r="E10" i="33"/>
  <c r="F10" i="33"/>
  <c r="G10" i="33"/>
  <c r="H10" i="33"/>
  <c r="I10" i="33"/>
  <c r="J10" i="33"/>
  <c r="K10" i="33"/>
  <c r="B10" i="33"/>
  <c r="C6" i="33"/>
  <c r="D6" i="33"/>
  <c r="D11" i="33" s="1"/>
  <c r="E6" i="33"/>
  <c r="E11" i="33" s="1"/>
  <c r="F6" i="33"/>
  <c r="F11" i="33" s="1"/>
  <c r="G6" i="33"/>
  <c r="G11" i="33" s="1"/>
  <c r="H6" i="33"/>
  <c r="H11" i="33" s="1"/>
  <c r="I6" i="33"/>
  <c r="I11" i="33" s="1"/>
  <c r="J6" i="33"/>
  <c r="J11" i="33" s="1"/>
  <c r="K6" i="33"/>
  <c r="B6" i="33"/>
  <c r="B11" i="33" s="1"/>
  <c r="K11" i="33" l="1"/>
  <c r="C11" i="33"/>
  <c r="C14" i="47"/>
  <c r="D14" i="47"/>
  <c r="E14" i="47"/>
  <c r="F14" i="47"/>
  <c r="G14" i="47"/>
  <c r="H14" i="47"/>
  <c r="I14" i="47"/>
  <c r="J14" i="47"/>
  <c r="C15" i="47"/>
  <c r="D15" i="47"/>
  <c r="E15" i="47"/>
  <c r="F15" i="47"/>
  <c r="G15" i="47"/>
  <c r="H15" i="47"/>
  <c r="I15" i="47"/>
  <c r="J15" i="47"/>
  <c r="C16" i="47"/>
  <c r="D16" i="47"/>
  <c r="E16" i="47"/>
  <c r="F16" i="47"/>
  <c r="G16" i="47"/>
  <c r="H16" i="47"/>
  <c r="I16" i="47"/>
  <c r="J16" i="47"/>
  <c r="C17" i="47"/>
  <c r="D17" i="47"/>
  <c r="E17" i="47"/>
  <c r="F17" i="47"/>
  <c r="G17" i="47"/>
  <c r="H17" i="47"/>
  <c r="I17" i="47"/>
  <c r="J17" i="47"/>
  <c r="C18" i="47"/>
  <c r="D18" i="47"/>
  <c r="E18" i="47"/>
  <c r="F18" i="47"/>
  <c r="G18" i="47"/>
  <c r="H18" i="47"/>
  <c r="I18" i="47"/>
  <c r="J18" i="47"/>
  <c r="C19" i="47"/>
  <c r="D19" i="47"/>
  <c r="E19" i="47"/>
  <c r="F19" i="47"/>
  <c r="G19" i="47"/>
  <c r="H19" i="47"/>
  <c r="I19" i="47"/>
  <c r="J19" i="47"/>
  <c r="D13" i="47"/>
  <c r="E13" i="47"/>
  <c r="F13" i="47"/>
  <c r="G13" i="47"/>
  <c r="H13" i="47"/>
  <c r="I13" i="47"/>
  <c r="J13" i="47"/>
  <c r="C13" i="47"/>
  <c r="K14" i="47"/>
  <c r="K15" i="47"/>
  <c r="K16" i="47"/>
  <c r="K17" i="47"/>
  <c r="K18" i="47"/>
  <c r="K19" i="47"/>
  <c r="K13" i="47"/>
  <c r="B14" i="47"/>
  <c r="B15" i="47"/>
  <c r="B16" i="47"/>
  <c r="B17" i="47"/>
  <c r="B18" i="47"/>
  <c r="B19" i="47"/>
  <c r="B13" i="47"/>
  <c r="N5" i="47"/>
  <c r="O5" i="47" s="1"/>
  <c r="N6" i="47"/>
  <c r="O6" i="47" s="1"/>
  <c r="N7" i="47"/>
  <c r="O7" i="47" s="1"/>
  <c r="N8" i="47"/>
  <c r="O8" i="47" s="1"/>
  <c r="N9" i="47"/>
  <c r="O9" i="47" s="1"/>
  <c r="N10" i="47"/>
  <c r="O10" i="47" s="1"/>
  <c r="N4" i="47"/>
  <c r="O4" i="47" s="1"/>
  <c r="L5" i="47"/>
  <c r="M5" i="47" s="1"/>
  <c r="L6" i="47"/>
  <c r="M6" i="47" s="1"/>
  <c r="L7" i="47"/>
  <c r="M7" i="47" s="1"/>
  <c r="L8" i="47"/>
  <c r="M8" i="47" s="1"/>
  <c r="L9" i="47"/>
  <c r="M9" i="47" s="1"/>
  <c r="L10" i="47"/>
  <c r="M10" i="47" s="1"/>
  <c r="L4" i="47"/>
  <c r="M4" i="47" s="1"/>
  <c r="K15" i="42"/>
  <c r="K16" i="42"/>
  <c r="K17" i="42"/>
  <c r="K18" i="42"/>
  <c r="K19" i="42"/>
  <c r="K20" i="42"/>
  <c r="K14" i="42"/>
  <c r="J15" i="42"/>
  <c r="J16" i="42"/>
  <c r="J17" i="42"/>
  <c r="J18" i="42"/>
  <c r="J19" i="42"/>
  <c r="J20" i="42"/>
  <c r="J14" i="42"/>
  <c r="I15" i="42"/>
  <c r="I16" i="42"/>
  <c r="I17" i="42"/>
  <c r="I18" i="42"/>
  <c r="I19" i="42"/>
  <c r="I20" i="42"/>
  <c r="I14" i="42"/>
  <c r="H15" i="42"/>
  <c r="H16" i="42"/>
  <c r="H17" i="42"/>
  <c r="H18" i="42"/>
  <c r="H19" i="42"/>
  <c r="H20" i="42"/>
  <c r="H14" i="42"/>
  <c r="G15" i="42"/>
  <c r="G16" i="42"/>
  <c r="G17" i="42"/>
  <c r="G18" i="42"/>
  <c r="G19" i="42"/>
  <c r="G20" i="42"/>
  <c r="G14" i="42"/>
  <c r="F15" i="42"/>
  <c r="F16" i="42"/>
  <c r="F17" i="42"/>
  <c r="F18" i="42"/>
  <c r="F19" i="42"/>
  <c r="F20" i="42"/>
  <c r="F14" i="42"/>
  <c r="E15" i="42"/>
  <c r="E16" i="42"/>
  <c r="E17" i="42"/>
  <c r="E18" i="42"/>
  <c r="E19" i="42"/>
  <c r="E20" i="42"/>
  <c r="E14" i="42"/>
  <c r="D15" i="42"/>
  <c r="D16" i="42"/>
  <c r="D17" i="42"/>
  <c r="D18" i="42"/>
  <c r="D19" i="42"/>
  <c r="D20" i="42"/>
  <c r="D14" i="42"/>
  <c r="C15" i="42"/>
  <c r="C16" i="42"/>
  <c r="C17" i="42"/>
  <c r="C18" i="42"/>
  <c r="C19" i="42"/>
  <c r="C20" i="42"/>
  <c r="C14" i="42"/>
  <c r="B15" i="42"/>
  <c r="B16" i="42"/>
  <c r="B17" i="42"/>
  <c r="B18" i="42"/>
  <c r="B19" i="42"/>
  <c r="B20" i="42"/>
  <c r="B14" i="42"/>
  <c r="C6" i="31" l="1"/>
  <c r="C8" i="31" s="1"/>
  <c r="D6" i="31"/>
  <c r="D9" i="31" s="1"/>
  <c r="E6" i="31"/>
  <c r="E8" i="31" s="1"/>
  <c r="F6" i="31"/>
  <c r="F9" i="31" s="1"/>
  <c r="G6" i="31"/>
  <c r="G8" i="31" s="1"/>
  <c r="H6" i="31"/>
  <c r="H9" i="31" s="1"/>
  <c r="I6" i="31"/>
  <c r="I8" i="31" s="1"/>
  <c r="J6" i="31"/>
  <c r="J9" i="31" s="1"/>
  <c r="K6" i="31"/>
  <c r="K9" i="31" s="1"/>
  <c r="B6" i="31"/>
  <c r="B9" i="31" s="1"/>
  <c r="G9" i="31" l="1"/>
  <c r="C9" i="31"/>
  <c r="I9" i="31"/>
  <c r="E9" i="31"/>
  <c r="B8" i="31"/>
  <c r="J8" i="31"/>
  <c r="H8" i="31"/>
  <c r="F8" i="31"/>
  <c r="D8" i="31"/>
  <c r="K8" i="31"/>
  <c r="B9" i="30"/>
  <c r="C8" i="30"/>
  <c r="D8" i="30"/>
  <c r="E8" i="30"/>
  <c r="F8" i="30"/>
  <c r="G8" i="30"/>
  <c r="H8" i="30"/>
  <c r="I8" i="30"/>
  <c r="J8" i="30"/>
  <c r="K8" i="30"/>
  <c r="C9" i="30"/>
  <c r="D9" i="30"/>
  <c r="E9" i="30"/>
  <c r="F9" i="30"/>
  <c r="G9" i="30"/>
  <c r="H9" i="30"/>
  <c r="I9" i="30"/>
  <c r="J9" i="30"/>
  <c r="K9" i="30"/>
  <c r="B8" i="30"/>
  <c r="C9" i="28"/>
  <c r="D9" i="28"/>
  <c r="E9" i="28"/>
  <c r="F9" i="28"/>
  <c r="G9" i="28"/>
  <c r="H9" i="28"/>
  <c r="I9" i="28"/>
  <c r="J9" i="28"/>
  <c r="K9" i="28"/>
  <c r="B9" i="28"/>
  <c r="C10" i="28"/>
  <c r="D10" i="28"/>
  <c r="E10" i="28"/>
  <c r="F10" i="28"/>
  <c r="G10" i="28"/>
  <c r="H10" i="28"/>
  <c r="I10" i="28"/>
  <c r="J10" i="28"/>
  <c r="K10" i="28"/>
  <c r="B10" i="28"/>
  <c r="C12" i="71"/>
  <c r="D12" i="71"/>
  <c r="E12" i="71"/>
  <c r="F12" i="71"/>
  <c r="G12" i="71"/>
  <c r="H12" i="71"/>
  <c r="I12" i="71"/>
  <c r="J12" i="71"/>
  <c r="K12" i="71"/>
  <c r="C11" i="71"/>
  <c r="D11" i="71"/>
  <c r="E11" i="71"/>
  <c r="F11" i="71"/>
  <c r="G11" i="71"/>
  <c r="H11" i="71"/>
  <c r="I11" i="71"/>
  <c r="J11" i="71"/>
  <c r="K11" i="71"/>
  <c r="B12" i="71"/>
  <c r="B11" i="71"/>
  <c r="C6" i="70"/>
  <c r="D6" i="70"/>
  <c r="E6" i="70"/>
  <c r="F6" i="70"/>
  <c r="G6" i="70"/>
  <c r="H6" i="70"/>
  <c r="I6" i="70"/>
  <c r="J6" i="70"/>
  <c r="K6" i="70"/>
  <c r="B6" i="70"/>
  <c r="B13" i="44" l="1"/>
  <c r="C13" i="44"/>
  <c r="D13" i="44"/>
  <c r="E13" i="44"/>
  <c r="F13" i="44"/>
  <c r="G13" i="44"/>
  <c r="H13" i="44"/>
  <c r="I13" i="44"/>
  <c r="J13" i="44"/>
  <c r="K13" i="44"/>
  <c r="B14" i="44"/>
  <c r="C14" i="44"/>
  <c r="D14" i="44"/>
  <c r="E14" i="44"/>
  <c r="F14" i="44"/>
  <c r="G14" i="44"/>
  <c r="H14" i="44"/>
  <c r="I14" i="44"/>
  <c r="J14" i="44"/>
  <c r="K14" i="44"/>
  <c r="B15" i="44"/>
  <c r="C15" i="44"/>
  <c r="D15" i="44"/>
  <c r="E15" i="44"/>
  <c r="F15" i="44"/>
  <c r="G15" i="44"/>
  <c r="H15" i="44"/>
  <c r="I15" i="44"/>
  <c r="J15" i="44"/>
  <c r="K15" i="44"/>
  <c r="B16" i="44"/>
  <c r="C16" i="44"/>
  <c r="D16" i="44"/>
  <c r="E16" i="44"/>
  <c r="F16" i="44"/>
  <c r="G16" i="44"/>
  <c r="H16" i="44"/>
  <c r="I16" i="44"/>
  <c r="J16" i="44"/>
  <c r="K16" i="44"/>
  <c r="B17" i="44"/>
  <c r="C17" i="44"/>
  <c r="D17" i="44"/>
  <c r="E17" i="44"/>
  <c r="F17" i="44"/>
  <c r="G17" i="44"/>
  <c r="H17" i="44"/>
  <c r="I17" i="44"/>
  <c r="J17" i="44"/>
  <c r="K17" i="44"/>
  <c r="B18" i="44"/>
  <c r="C18" i="44"/>
  <c r="D18" i="44"/>
  <c r="E18" i="44"/>
  <c r="F18" i="44"/>
  <c r="G18" i="44"/>
  <c r="H18" i="44"/>
  <c r="I18" i="44"/>
  <c r="J18" i="44"/>
  <c r="K18" i="44"/>
  <c r="K18" i="40" l="1"/>
  <c r="J18" i="40"/>
  <c r="I18" i="40"/>
  <c r="H18" i="40"/>
  <c r="G18" i="40"/>
  <c r="F18" i="40"/>
  <c r="E18" i="40"/>
  <c r="D18" i="40"/>
  <c r="C18" i="40"/>
  <c r="B18" i="40"/>
  <c r="K17" i="40"/>
  <c r="J17" i="40"/>
  <c r="I17" i="40"/>
  <c r="H17" i="40"/>
  <c r="G17" i="40"/>
  <c r="F17" i="40"/>
  <c r="E17" i="40"/>
  <c r="D17" i="40"/>
  <c r="C17" i="40"/>
  <c r="B17" i="40"/>
  <c r="K16" i="40"/>
  <c r="J16" i="40"/>
  <c r="J19" i="40" s="1"/>
  <c r="I16" i="40"/>
  <c r="I19" i="40" s="1"/>
  <c r="H16" i="40"/>
  <c r="H19" i="40" s="1"/>
  <c r="G16" i="40"/>
  <c r="G19" i="40" s="1"/>
  <c r="F16" i="40"/>
  <c r="F19" i="40" s="1"/>
  <c r="E16" i="40"/>
  <c r="E19" i="40" s="1"/>
  <c r="D16" i="40"/>
  <c r="D19" i="40" s="1"/>
  <c r="C16" i="40"/>
  <c r="C19" i="40" s="1"/>
  <c r="B16" i="40"/>
  <c r="B19" i="40" s="1"/>
  <c r="K18" i="39"/>
  <c r="J18" i="39"/>
  <c r="I18" i="39"/>
  <c r="H18" i="39"/>
  <c r="G18" i="39"/>
  <c r="F18" i="39"/>
  <c r="E18" i="39"/>
  <c r="D18" i="39"/>
  <c r="C18" i="39"/>
  <c r="B18" i="39"/>
  <c r="K17" i="39"/>
  <c r="J17" i="39"/>
  <c r="I17" i="39"/>
  <c r="H17" i="39"/>
  <c r="G17" i="39"/>
  <c r="F17" i="39"/>
  <c r="E17" i="39"/>
  <c r="D17" i="39"/>
  <c r="C17" i="39"/>
  <c r="B17" i="39"/>
  <c r="K16" i="39"/>
  <c r="J16" i="39"/>
  <c r="J19" i="39" s="1"/>
  <c r="I16" i="39"/>
  <c r="I19" i="39" s="1"/>
  <c r="H16" i="39"/>
  <c r="H19" i="39" s="1"/>
  <c r="G16" i="39"/>
  <c r="G19" i="39" s="1"/>
  <c r="F16" i="39"/>
  <c r="F19" i="39" s="1"/>
  <c r="E16" i="39"/>
  <c r="E19" i="39" s="1"/>
  <c r="D16" i="39"/>
  <c r="D19" i="39" s="1"/>
  <c r="C16" i="39"/>
  <c r="C19" i="39" s="1"/>
  <c r="B16" i="39"/>
  <c r="B19" i="39" s="1"/>
  <c r="C7" i="38"/>
  <c r="C11" i="38" s="1"/>
  <c r="D7" i="38"/>
  <c r="D12" i="38" s="1"/>
  <c r="E7" i="38"/>
  <c r="E11" i="38" s="1"/>
  <c r="F7" i="38"/>
  <c r="F12" i="38" s="1"/>
  <c r="G7" i="38"/>
  <c r="G11" i="38" s="1"/>
  <c r="H7" i="38"/>
  <c r="H12" i="38" s="1"/>
  <c r="I7" i="38"/>
  <c r="I11" i="38" s="1"/>
  <c r="J7" i="38"/>
  <c r="J12" i="38" s="1"/>
  <c r="K7" i="38"/>
  <c r="K11" i="38" s="1"/>
  <c r="B7" i="38"/>
  <c r="B12" i="38" s="1"/>
  <c r="C6" i="34"/>
  <c r="D6" i="34"/>
  <c r="E6" i="34"/>
  <c r="F6" i="34"/>
  <c r="G6" i="34"/>
  <c r="H6" i="34"/>
  <c r="I6" i="34"/>
  <c r="J6" i="34"/>
  <c r="K6" i="34"/>
  <c r="B6" i="34"/>
  <c r="C18" i="33"/>
  <c r="D17" i="33"/>
  <c r="E18" i="33"/>
  <c r="F17" i="33"/>
  <c r="G18" i="33"/>
  <c r="H17" i="33"/>
  <c r="I18" i="33"/>
  <c r="J17" i="33"/>
  <c r="B17" i="33"/>
  <c r="C15" i="33"/>
  <c r="D14" i="33"/>
  <c r="E15" i="33"/>
  <c r="F14" i="33"/>
  <c r="G15" i="33"/>
  <c r="H14" i="33"/>
  <c r="I15" i="33"/>
  <c r="J14" i="33"/>
  <c r="B15" i="33"/>
  <c r="C11" i="32"/>
  <c r="C19" i="32" s="1"/>
  <c r="D11" i="32"/>
  <c r="D18" i="32" s="1"/>
  <c r="E11" i="32"/>
  <c r="E19" i="32" s="1"/>
  <c r="F11" i="32"/>
  <c r="F18" i="32" s="1"/>
  <c r="G11" i="32"/>
  <c r="G19" i="32" s="1"/>
  <c r="H11" i="32"/>
  <c r="H18" i="32" s="1"/>
  <c r="I11" i="32"/>
  <c r="I19" i="32" s="1"/>
  <c r="J11" i="32"/>
  <c r="J18" i="32" s="1"/>
  <c r="K11" i="32"/>
  <c r="B11" i="32"/>
  <c r="B18" i="32" s="1"/>
  <c r="C6" i="32"/>
  <c r="C15" i="32" s="1"/>
  <c r="D6" i="32"/>
  <c r="D15" i="32" s="1"/>
  <c r="E6" i="32"/>
  <c r="E15" i="32" s="1"/>
  <c r="F6" i="32"/>
  <c r="F15" i="32" s="1"/>
  <c r="G6" i="32"/>
  <c r="G15" i="32" s="1"/>
  <c r="H6" i="32"/>
  <c r="H15" i="32" s="1"/>
  <c r="I6" i="32"/>
  <c r="I15" i="32" s="1"/>
  <c r="J6" i="32"/>
  <c r="J15" i="32" s="1"/>
  <c r="K6" i="32"/>
  <c r="B6" i="32"/>
  <c r="B15" i="32" s="1"/>
  <c r="B10" i="38" l="1"/>
  <c r="J10" i="38"/>
  <c r="H10" i="38"/>
  <c r="F10" i="38"/>
  <c r="D10" i="38"/>
  <c r="B11" i="38"/>
  <c r="K12" i="38"/>
  <c r="I12" i="38"/>
  <c r="G12" i="38"/>
  <c r="E12" i="38"/>
  <c r="C12" i="38"/>
  <c r="J11" i="38"/>
  <c r="H11" i="38"/>
  <c r="F11" i="38"/>
  <c r="D11" i="38"/>
  <c r="B23" i="39"/>
  <c r="D23" i="39"/>
  <c r="F23" i="39"/>
  <c r="H23" i="39"/>
  <c r="J23" i="39"/>
  <c r="B24" i="39"/>
  <c r="D24" i="39"/>
  <c r="F24" i="39"/>
  <c r="H24" i="39"/>
  <c r="J24" i="39"/>
  <c r="B23" i="40"/>
  <c r="D23" i="40"/>
  <c r="F23" i="40"/>
  <c r="H23" i="40"/>
  <c r="J23" i="40"/>
  <c r="B24" i="40"/>
  <c r="D24" i="40"/>
  <c r="F24" i="40"/>
  <c r="H24" i="40"/>
  <c r="J24" i="40"/>
  <c r="K15" i="32"/>
  <c r="K10" i="38"/>
  <c r="I10" i="38"/>
  <c r="G10" i="38"/>
  <c r="E10" i="38"/>
  <c r="C10" i="38"/>
  <c r="K19" i="39"/>
  <c r="K23" i="39" s="1"/>
  <c r="C23" i="39"/>
  <c r="E23" i="39"/>
  <c r="G23" i="39"/>
  <c r="I23" i="39"/>
  <c r="C24" i="39"/>
  <c r="E24" i="39"/>
  <c r="G24" i="39"/>
  <c r="I24" i="39"/>
  <c r="K19" i="40"/>
  <c r="K23" i="40" s="1"/>
  <c r="C23" i="40"/>
  <c r="E23" i="40"/>
  <c r="G23" i="40"/>
  <c r="I23" i="40"/>
  <c r="C24" i="40"/>
  <c r="E24" i="40"/>
  <c r="G24" i="40"/>
  <c r="I24" i="40"/>
  <c r="K19" i="32"/>
  <c r="K8" i="34"/>
  <c r="K9" i="34"/>
  <c r="I8" i="34"/>
  <c r="I9" i="34"/>
  <c r="G8" i="34"/>
  <c r="G9" i="34"/>
  <c r="E8" i="34"/>
  <c r="E9" i="34"/>
  <c r="C8" i="34"/>
  <c r="C9" i="34"/>
  <c r="B9" i="34"/>
  <c r="B8" i="34"/>
  <c r="J9" i="34"/>
  <c r="J8" i="34"/>
  <c r="H9" i="34"/>
  <c r="H8" i="34"/>
  <c r="F9" i="34"/>
  <c r="F8" i="34"/>
  <c r="D9" i="34"/>
  <c r="D8" i="34"/>
  <c r="B18" i="33"/>
  <c r="J18" i="33"/>
  <c r="H18" i="33"/>
  <c r="F18" i="33"/>
  <c r="D18" i="33"/>
  <c r="K17" i="33"/>
  <c r="I17" i="33"/>
  <c r="G17" i="33"/>
  <c r="E17" i="33"/>
  <c r="C17" i="33"/>
  <c r="J15" i="33"/>
  <c r="H15" i="33"/>
  <c r="F15" i="33"/>
  <c r="D15" i="33"/>
  <c r="K14" i="33"/>
  <c r="I14" i="33"/>
  <c r="G14" i="33"/>
  <c r="E14" i="33"/>
  <c r="C14" i="33"/>
  <c r="B14" i="33"/>
  <c r="K18" i="33"/>
  <c r="K15" i="33"/>
  <c r="B19" i="32"/>
  <c r="H19" i="32"/>
  <c r="D19" i="32"/>
  <c r="J19" i="32"/>
  <c r="F19" i="32"/>
  <c r="B14" i="32"/>
  <c r="J14" i="32"/>
  <c r="H14" i="32"/>
  <c r="F14" i="32"/>
  <c r="D14" i="32"/>
  <c r="K14" i="32"/>
  <c r="I14" i="32"/>
  <c r="G14" i="32"/>
  <c r="E14" i="32"/>
  <c r="C14" i="32"/>
  <c r="K18" i="32"/>
  <c r="I18" i="32"/>
  <c r="G18" i="32"/>
  <c r="E18" i="32"/>
  <c r="C18" i="32"/>
  <c r="B22" i="40"/>
  <c r="J22" i="40"/>
  <c r="H22" i="40"/>
  <c r="F22" i="40"/>
  <c r="D22" i="40"/>
  <c r="I22" i="40"/>
  <c r="G22" i="40"/>
  <c r="E22" i="40"/>
  <c r="C22" i="40"/>
  <c r="B22" i="39"/>
  <c r="J22" i="39"/>
  <c r="H22" i="39"/>
  <c r="F22" i="39"/>
  <c r="D22" i="39"/>
  <c r="I22" i="39"/>
  <c r="G22" i="39"/>
  <c r="E22" i="39"/>
  <c r="C22" i="39"/>
  <c r="K22" i="39" l="1"/>
  <c r="K24" i="39"/>
  <c r="K24" i="40"/>
  <c r="K22" i="40"/>
</calcChain>
</file>

<file path=xl/sharedStrings.xml><?xml version="1.0" encoding="utf-8"?>
<sst xmlns="http://schemas.openxmlformats.org/spreadsheetml/2006/main" count="332" uniqueCount="125">
  <si>
    <t>Border</t>
  </si>
  <si>
    <t>Industry</t>
  </si>
  <si>
    <t>Manufacturing</t>
  </si>
  <si>
    <t>Textiles</t>
  </si>
  <si>
    <t>Foreign Owned</t>
  </si>
  <si>
    <t>Machinery and Equipment</t>
  </si>
  <si>
    <t>Clothing, Footwear and Leather</t>
  </si>
  <si>
    <t>Basic and Fabricated Metal Products</t>
  </si>
  <si>
    <t>Irish Owned</t>
  </si>
  <si>
    <t>Rubber and Plastics</t>
  </si>
  <si>
    <t>Transport Equipment</t>
  </si>
  <si>
    <t>Chemicals</t>
  </si>
  <si>
    <t>Non-Metallic Minerals</t>
  </si>
  <si>
    <t>Computer, Electronic and Optical Equipment</t>
  </si>
  <si>
    <t>Paper and Printing</t>
  </si>
  <si>
    <t>Medical and dental instruments and supplies</t>
  </si>
  <si>
    <t>Services</t>
  </si>
  <si>
    <t>Computer programming activities</t>
  </si>
  <si>
    <t>West</t>
  </si>
  <si>
    <t>Mid East</t>
  </si>
  <si>
    <t>Business Services</t>
  </si>
  <si>
    <t>South East</t>
  </si>
  <si>
    <t>Miscellaneous Manufacturing</t>
  </si>
  <si>
    <t>Dublin</t>
  </si>
  <si>
    <t>Electrical Equipment</t>
  </si>
  <si>
    <t>Midlands</t>
  </si>
  <si>
    <t>Mid West</t>
  </si>
  <si>
    <t>Other Services</t>
  </si>
  <si>
    <t>South West</t>
  </si>
  <si>
    <t>Computer facilities management activities</t>
  </si>
  <si>
    <t>Food</t>
  </si>
  <si>
    <t>Other Information and Communication</t>
  </si>
  <si>
    <t>Wood and Wood Products</t>
  </si>
  <si>
    <t>Financial Services</t>
  </si>
  <si>
    <t>Computer consultancy activities</t>
  </si>
  <si>
    <t>Other Information technology and computer service activities</t>
  </si>
  <si>
    <t>Primary Production</t>
  </si>
  <si>
    <t>Mining and Quarrying</t>
  </si>
  <si>
    <t>Construction, Energy, Water and Waste</t>
  </si>
  <si>
    <t>Drink and Tobacco</t>
  </si>
  <si>
    <t>Agriculture, Fishing and Forestry</t>
  </si>
  <si>
    <t>Row Labels</t>
  </si>
  <si>
    <t>Grand Total</t>
  </si>
  <si>
    <t>Sum of Pft Jobs 2008</t>
  </si>
  <si>
    <t>Sum of Pft Jobs 2009</t>
  </si>
  <si>
    <t>Sum of Pft Jobs 2010</t>
  </si>
  <si>
    <t>Sum of Pft Jobs 2011</t>
  </si>
  <si>
    <t>Sum of Pft Jobs 2012</t>
  </si>
  <si>
    <t>Sum of Pft Jobs 2013</t>
  </si>
  <si>
    <t>Sum of Pft Jobs 2014</t>
  </si>
  <si>
    <t>Sum of Pft Jobs 2015</t>
  </si>
  <si>
    <t>Sum of Pft Jobs 2016</t>
  </si>
  <si>
    <t>Sum of Pft Jobs 2017</t>
  </si>
  <si>
    <t>Other gains</t>
  </si>
  <si>
    <t>Other jobs</t>
  </si>
  <si>
    <t>Other losses</t>
  </si>
  <si>
    <t>PFT gains</t>
  </si>
  <si>
    <t>PFT jobs</t>
  </si>
  <si>
    <t>PFT losses</t>
  </si>
  <si>
    <t>PFT net change</t>
  </si>
  <si>
    <t xml:space="preserve">Construction, Utilities &amp; Primary Production </t>
  </si>
  <si>
    <t>Total Industry</t>
  </si>
  <si>
    <t>Total Services</t>
  </si>
  <si>
    <t xml:space="preserve">All Sectors </t>
  </si>
  <si>
    <t>Business, Financial &amp; Other Services</t>
  </si>
  <si>
    <t>Information, Communication &amp; Computer Services</t>
  </si>
  <si>
    <t xml:space="preserve">Manufacturing </t>
  </si>
  <si>
    <t>Sectors Grouped</t>
  </si>
  <si>
    <t>BMW area</t>
  </si>
  <si>
    <t>All Firms</t>
  </si>
  <si>
    <t>Irish Firms</t>
  </si>
  <si>
    <t>Trends in Permanent, Full-time Employment by Industrial and Services Sectors in All Agency-assisted Companies, 2008-2017</t>
  </si>
  <si>
    <t>Trends in Part-time, Temporary and Short-term Contract Employment in Irish and Foreign-owned Agency-assisted Companies, 2008-2017</t>
  </si>
  <si>
    <t>Trends in Permanent, Full-time (FT) Employment in Irish and Foreign-owned Agency-assisted Companies, 2008-2017</t>
  </si>
  <si>
    <t>Industry Total</t>
  </si>
  <si>
    <t>Services Total</t>
  </si>
  <si>
    <t>All Sectors</t>
  </si>
  <si>
    <t>Job Gains, Losses and Net Change in Permanent Full-time Employment in All Agency-assisted Companies, 2008-2017</t>
  </si>
  <si>
    <t>Job Gains, Losses and Net Change in Permanent, Full-time Employment in Foreign-owned Agency-assisted Companies, 2008-2019</t>
  </si>
  <si>
    <t>Job Gains, Losses and Net Change in Permanent, Full-time Employment in Irish- owned Agency-assisted Companies, 2008-2017</t>
  </si>
  <si>
    <t>Trends in Part-time, Temporary and Short-term Contract Employment by Sector in All Agency-assisted Companies, 2008-2017</t>
  </si>
  <si>
    <t>Trends in Permanent, Full-time Employment by Industrial and Services Sectors in Irish and Foreign Agency-assisted Companies, 2008-2017</t>
  </si>
  <si>
    <t>South and East</t>
  </si>
  <si>
    <t xml:space="preserve">BMW </t>
  </si>
  <si>
    <t>All Regions</t>
  </si>
  <si>
    <t>Trends in Permanent, Full-time Employment in Irish and Foreign Agency-assisted Companies by Industry and Service Sectors, 2008-2017</t>
  </si>
  <si>
    <t>Permanent, Full-time Employment in All Agency-assisted Companies by Region, 2008-2017</t>
  </si>
  <si>
    <t>Permanent, Full-time Employment in Irish-owned Agency-assisted Companies by Region, 2008-2017</t>
  </si>
  <si>
    <t>Permanent, Full-time Employment in Foreign-owned Agency-assisted Companies by Region, 2008-2017</t>
  </si>
  <si>
    <t>Sectoral Trends in Permanent, Full-time Employment in All Agency-assisted Companies, 2008-2017</t>
  </si>
  <si>
    <t>Sectoral Proportions in Permanent, Full-time Employment in All Agency- assisted Companies, 2008-2017</t>
  </si>
  <si>
    <t>Sectoral Trends in Permanent, Full-time Employment in Irish-owned Agency- assisted Companies, 2008-2017</t>
  </si>
  <si>
    <t>Sectoral Proportions in Permanent, Full-time Employment in Irish-owned Agency-assisted Companies, 2008-2017</t>
  </si>
  <si>
    <t>Sectoral Analysis of Permanent, Full-time Employment in Industry and Services in Irish-owned Agency-assisted Companies, 2017</t>
  </si>
  <si>
    <t>Sectoral Trends in Permanent, Full-time Employment in Foreign-owned Agency-assisted Companies, 2008-2017</t>
  </si>
  <si>
    <t>Sectoral Proportions in Permanent, Full-time Employment in Foreign-owned Agency-assisted Companies, 2008-2017</t>
  </si>
  <si>
    <t>Sectoral Analysis of Permanent Full-time Employment in Industry and Services in Foreign-owned Agency-assisted Companies, 2017</t>
  </si>
  <si>
    <t xml:space="preserve">Net Change PFT </t>
  </si>
  <si>
    <t xml:space="preserve">Net change Other </t>
  </si>
  <si>
    <t>Total Full-time and Part-time, Temporary Jobs in Agency-assisted firms,    2008-2017</t>
  </si>
  <si>
    <t>Total</t>
  </si>
  <si>
    <t>Total Job Gains</t>
  </si>
  <si>
    <t>Total Job Losses</t>
  </si>
  <si>
    <t>All Ownership</t>
  </si>
  <si>
    <t>2017 Full-time losses</t>
  </si>
  <si>
    <t>2017 Net Change</t>
  </si>
  <si>
    <t>2016-2017 Full-time % Change</t>
  </si>
  <si>
    <t>2017 Full-time gains</t>
  </si>
  <si>
    <t>2017 Full-time Jobs</t>
  </si>
  <si>
    <t>Construction, Utilities and Primary Production</t>
  </si>
  <si>
    <t>Miscellaneous Manufacturing and Agriculture, Fishing and Forestry</t>
  </si>
  <si>
    <t>Total (All Sectors)</t>
  </si>
  <si>
    <t>Total - All Sectors</t>
  </si>
  <si>
    <t>Jobs Gains, Losses and Net Change in Full-time and Part-time Employment in All Agency-assisted Firms, 2008-2017</t>
  </si>
  <si>
    <t>Clothing, Footwear, Leather and Textiles</t>
  </si>
  <si>
    <t>All Companies - Permanent, Full-time Employment by Region, 2008-2017</t>
  </si>
  <si>
    <t>Permanent, Full-time Employment</t>
  </si>
  <si>
    <t>% Change 2016-17</t>
  </si>
  <si>
    <t>% Change 2008-17</t>
  </si>
  <si>
    <t>BMW Area</t>
  </si>
  <si>
    <t xml:space="preserve">Dublin </t>
  </si>
  <si>
    <t>South &amp; East</t>
  </si>
  <si>
    <t>2016-17</t>
  </si>
  <si>
    <t>2011-17</t>
  </si>
  <si>
    <t>2008-17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</si>
</sst>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_ ;\-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1" fillId="2" borderId="3" xfId="0" applyFont="1" applyFill="1" applyBorder="1" applyAlignment="1">
      <alignment horizontal="left"/>
    </xf>
    <xf numFmtId="0" fontId="1" fillId="2" borderId="3" xfId="0" applyNumberFormat="1" applyFont="1" applyFill="1" applyBorder="1"/>
    <xf numFmtId="0" fontId="1" fillId="0" borderId="0" xfId="0" applyFont="1"/>
    <xf numFmtId="0" fontId="0" fillId="0" borderId="0" xfId="0" applyFont="1"/>
    <xf numFmtId="0" fontId="0" fillId="0" borderId="0" xfId="0" applyFill="1"/>
    <xf numFmtId="0" fontId="0" fillId="0" borderId="2" xfId="0" applyFont="1" applyBorder="1"/>
    <xf numFmtId="164" fontId="0" fillId="0" borderId="2" xfId="1" applyNumberFormat="1" applyFont="1" applyBorder="1"/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9" fontId="0" fillId="0" borderId="0" xfId="2" applyFont="1"/>
    <xf numFmtId="165" fontId="0" fillId="0" borderId="0" xfId="2" applyNumberFormat="1" applyFont="1"/>
    <xf numFmtId="164" fontId="1" fillId="2" borderId="3" xfId="1" applyNumberFormat="1" applyFont="1" applyFill="1" applyBorder="1"/>
    <xf numFmtId="164" fontId="0" fillId="0" borderId="0" xfId="0" applyNumberFormat="1" applyFont="1"/>
    <xf numFmtId="0" fontId="0" fillId="0" borderId="2" xfId="0" applyFont="1" applyFill="1" applyBorder="1"/>
    <xf numFmtId="0" fontId="0" fillId="0" borderId="2" xfId="0" applyFont="1" applyBorder="1" applyAlignment="1">
      <alignment horizontal="left"/>
    </xf>
    <xf numFmtId="166" fontId="1" fillId="0" borderId="2" xfId="1" applyNumberFormat="1" applyFont="1" applyBorder="1"/>
    <xf numFmtId="0" fontId="0" fillId="3" borderId="2" xfId="0" applyFill="1" applyBorder="1"/>
    <xf numFmtId="164" fontId="0" fillId="0" borderId="0" xfId="1" applyNumberFormat="1" applyFont="1" applyAlignment="1">
      <alignment horizontal="right"/>
    </xf>
    <xf numFmtId="165" fontId="0" fillId="0" borderId="0" xfId="2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165" fontId="0" fillId="0" borderId="0" xfId="0" applyNumberFormat="1"/>
    <xf numFmtId="165" fontId="0" fillId="0" borderId="2" xfId="2" applyNumberFormat="1" applyFont="1" applyBorder="1"/>
    <xf numFmtId="165" fontId="0" fillId="0" borderId="0" xfId="2" applyNumberFormat="1" applyFont="1" applyAlignment="1">
      <alignment horizontal="right"/>
    </xf>
    <xf numFmtId="10" fontId="0" fillId="0" borderId="0" xfId="2" applyNumberFormat="1" applyFont="1"/>
    <xf numFmtId="166" fontId="1" fillId="0" borderId="0" xfId="1" applyNumberFormat="1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164" fontId="1" fillId="0" borderId="0" xfId="1" applyNumberFormat="1" applyFont="1" applyFill="1"/>
    <xf numFmtId="165" fontId="1" fillId="0" borderId="0" xfId="2" applyNumberFormat="1" applyFont="1" applyFill="1"/>
    <xf numFmtId="164" fontId="0" fillId="0" borderId="0" xfId="1" applyNumberFormat="1" applyFont="1" applyFill="1"/>
    <xf numFmtId="165" fontId="0" fillId="0" borderId="0" xfId="2" applyNumberFormat="1" applyFont="1" applyFill="1"/>
    <xf numFmtId="164" fontId="1" fillId="0" borderId="0" xfId="1" applyNumberFormat="1" applyFont="1" applyFill="1" applyAlignment="1">
      <alignment wrapText="1"/>
    </xf>
    <xf numFmtId="165" fontId="1" fillId="0" borderId="0" xfId="2" applyNumberFormat="1" applyFont="1" applyFill="1" applyAlignment="1">
      <alignment wrapText="1"/>
    </xf>
    <xf numFmtId="0" fontId="0" fillId="0" borderId="0" xfId="0" applyFont="1" applyFill="1"/>
    <xf numFmtId="165" fontId="2" fillId="0" borderId="0" xfId="2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3" fillId="0" borderId="0" xfId="0" applyFont="1" applyFill="1"/>
    <xf numFmtId="164" fontId="3" fillId="0" borderId="0" xfId="1" applyNumberFormat="1" applyFont="1" applyFill="1"/>
    <xf numFmtId="165" fontId="3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66"/>
      <color rgb="FFFF3399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A'!$A$4</c:f>
              <c:strCache>
                <c:ptCount val="1"/>
                <c:pt idx="0">
                  <c:v>PFT jobs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numRef>
              <c:f>'Figure A'!$B$3:$K$3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A'!$B$4:$K$4</c:f>
              <c:numCache>
                <c:formatCode>_-* #,##0_-;\-* #,##0_-;_-* "-"??_-;_-@_-</c:formatCode>
                <c:ptCount val="10"/>
                <c:pt idx="0">
                  <c:v>315470</c:v>
                </c:pt>
                <c:pt idx="1">
                  <c:v>284818</c:v>
                </c:pt>
                <c:pt idx="2">
                  <c:v>279102</c:v>
                </c:pt>
                <c:pt idx="3">
                  <c:v>283185</c:v>
                </c:pt>
                <c:pt idx="4">
                  <c:v>291971</c:v>
                </c:pt>
                <c:pt idx="5">
                  <c:v>301472</c:v>
                </c:pt>
                <c:pt idx="6">
                  <c:v>318257</c:v>
                </c:pt>
                <c:pt idx="7">
                  <c:v>339632</c:v>
                </c:pt>
                <c:pt idx="8">
                  <c:v>360441</c:v>
                </c:pt>
                <c:pt idx="9">
                  <c:v>379810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E-4B0A-BABA-CB2B2FF4E360}"/>
            </c:ext>
          </c:extLst>
        </c:ser>
        <c:ser>
          <c:idx val="1"/>
          <c:order val="1"/>
          <c:tx>
            <c:strRef>
              <c:f>'Figure A'!$A$5</c:f>
              <c:strCache>
                <c:ptCount val="1"/>
                <c:pt idx="0">
                  <c:v>Other jobs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A'!$B$3:$K$3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A'!$B$5:$K$5</c:f>
              <c:numCache>
                <c:formatCode>_-* #,##0_-;\-* #,##0_-;_-* "-"??_-;_-@_-</c:formatCode>
                <c:ptCount val="10"/>
                <c:pt idx="0">
                  <c:v>31759</c:v>
                </c:pt>
                <c:pt idx="1">
                  <c:v>30722</c:v>
                </c:pt>
                <c:pt idx="2">
                  <c:v>35302</c:v>
                </c:pt>
                <c:pt idx="3">
                  <c:v>37281</c:v>
                </c:pt>
                <c:pt idx="4">
                  <c:v>37614</c:v>
                </c:pt>
                <c:pt idx="5">
                  <c:v>41569</c:v>
                </c:pt>
                <c:pt idx="6">
                  <c:v>43473</c:v>
                </c:pt>
                <c:pt idx="7">
                  <c:v>45874</c:v>
                </c:pt>
                <c:pt idx="8">
                  <c:v>46425</c:v>
                </c:pt>
                <c:pt idx="9">
                  <c:v>48221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E-4B0A-BABA-CB2B2FF4E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895680"/>
        <c:axId val="387897216"/>
      </c:barChart>
      <c:catAx>
        <c:axId val="3878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897216"/>
        <c:crosses val="autoZero"/>
        <c:auto val="1"/>
        <c:lblAlgn val="ctr"/>
        <c:lblOffset val="100"/>
        <c:noMultiLvlLbl val="0"/>
      </c:catAx>
      <c:valAx>
        <c:axId val="3878972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89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Industry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'1.5'!$A$14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'1.5'!$B$3:$K$3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'1.5'!$B$14:$K$14</c:f>
              <c:numCache>
                <c:formatCode>0.0%</c:formatCode>
                <c:ptCount val="10"/>
                <c:pt idx="0">
                  <c:v>0.44200523290309401</c:v>
                </c:pt>
                <c:pt idx="1">
                  <c:v>0.45685540939361691</c:v>
                </c:pt>
                <c:pt idx="2">
                  <c:v>0.46067158890895377</c:v>
                </c:pt>
                <c:pt idx="3">
                  <c:v>0.46132200873513213</c:v>
                </c:pt>
                <c:pt idx="4">
                  <c:v>0.46353871924304502</c:v>
                </c:pt>
                <c:pt idx="5">
                  <c:v>0.46310190213607377</c:v>
                </c:pt>
                <c:pt idx="6">
                  <c:v>0.45810615692950885</c:v>
                </c:pt>
                <c:pt idx="7">
                  <c:v>0.45671688909482516</c:v>
                </c:pt>
                <c:pt idx="8">
                  <c:v>0.45715724081975789</c:v>
                </c:pt>
                <c:pt idx="9">
                  <c:v>0.44949129953259626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A-4E6E-B387-566CED4ECD00}"/>
            </c:ext>
          </c:extLst>
        </c:ser>
        <c:ser>
          <c:idx val="1"/>
          <c:order val="1"/>
          <c:tx>
            <c:strRef>
              <c:f>'1.5'!$A$15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'1.5'!$B$3:$K$3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'1.5'!$B$15:$K$15</c:f>
              <c:numCache>
                <c:formatCode>0.0%</c:formatCode>
                <c:ptCount val="10"/>
                <c:pt idx="0">
                  <c:v>0.55799476709690599</c:v>
                </c:pt>
                <c:pt idx="1">
                  <c:v>0.54314459060638309</c:v>
                </c:pt>
                <c:pt idx="2">
                  <c:v>0.53932841109104623</c:v>
                </c:pt>
                <c:pt idx="3">
                  <c:v>0.53867799126486782</c:v>
                </c:pt>
                <c:pt idx="4">
                  <c:v>0.53646128075695498</c:v>
                </c:pt>
                <c:pt idx="5">
                  <c:v>0.53689809786392628</c:v>
                </c:pt>
                <c:pt idx="6">
                  <c:v>0.54189384307049115</c:v>
                </c:pt>
                <c:pt idx="7">
                  <c:v>0.54328311090517478</c:v>
                </c:pt>
                <c:pt idx="8">
                  <c:v>0.54284275918024216</c:v>
                </c:pt>
                <c:pt idx="9">
                  <c:v>0.55050870046740374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A-4E6E-B387-566CED4E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956672"/>
        <c:axId val="407011712"/>
      </c:barChart>
      <c:catAx>
        <c:axId val="406956672"/>
        <c:scaling>
          <c:orientation val="minMax"/>
        </c:scaling>
        <c:delete val="0"/>
        <c:axPos val="b"/>
        <c:numFmt formatCode="0_ ;\-0\ 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7011712"/>
        <c:crosses val="autoZero"/>
        <c:auto val="1"/>
        <c:lblAlgn val="ctr"/>
        <c:lblOffset val="100"/>
        <c:noMultiLvlLbl val="0"/>
      </c:catAx>
      <c:valAx>
        <c:axId val="40701171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9566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Services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'1.5'!$A$17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'1.5'!$B$3:$K$3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'1.5'!$B$17:$K$17</c:f>
              <c:numCache>
                <c:formatCode>0.0%</c:formatCode>
                <c:ptCount val="10"/>
                <c:pt idx="0">
                  <c:v>0.59930085208651951</c:v>
                </c:pt>
                <c:pt idx="1">
                  <c:v>0.58438024267488586</c:v>
                </c:pt>
                <c:pt idx="2">
                  <c:v>0.59428126860940889</c:v>
                </c:pt>
                <c:pt idx="3">
                  <c:v>0.60945669262549818</c:v>
                </c:pt>
                <c:pt idx="4">
                  <c:v>0.62143966407259921</c:v>
                </c:pt>
                <c:pt idx="5">
                  <c:v>0.61989387962636444</c:v>
                </c:pt>
                <c:pt idx="6">
                  <c:v>0.6187266764672622</c:v>
                </c:pt>
                <c:pt idx="7">
                  <c:v>0.62027799691424823</c:v>
                </c:pt>
                <c:pt idx="8">
                  <c:v>0.63159954826621489</c:v>
                </c:pt>
                <c:pt idx="9">
                  <c:v>0.64132247267841502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1-4CD4-A60C-B7B1E7D88F1E}"/>
            </c:ext>
          </c:extLst>
        </c:ser>
        <c:ser>
          <c:idx val="1"/>
          <c:order val="1"/>
          <c:tx>
            <c:strRef>
              <c:f>'1.5'!$A$18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'1.5'!$B$3:$K$3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'1.5'!$B$18:$K$18</c:f>
              <c:numCache>
                <c:formatCode>0.0%</c:formatCode>
                <c:ptCount val="10"/>
                <c:pt idx="0">
                  <c:v>0.40069914791348044</c:v>
                </c:pt>
                <c:pt idx="1">
                  <c:v>0.41561975732511414</c:v>
                </c:pt>
                <c:pt idx="2">
                  <c:v>0.40571873139059106</c:v>
                </c:pt>
                <c:pt idx="3">
                  <c:v>0.39054330737450182</c:v>
                </c:pt>
                <c:pt idx="4">
                  <c:v>0.37856033592740079</c:v>
                </c:pt>
                <c:pt idx="5">
                  <c:v>0.38010612037363556</c:v>
                </c:pt>
                <c:pt idx="6">
                  <c:v>0.38127332353273774</c:v>
                </c:pt>
                <c:pt idx="7">
                  <c:v>0.37972200308575177</c:v>
                </c:pt>
                <c:pt idx="8">
                  <c:v>0.36840045173378505</c:v>
                </c:pt>
                <c:pt idx="9">
                  <c:v>0.35867752732158498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1-4CD4-A60C-B7B1E7D88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8631552"/>
        <c:axId val="408637440"/>
      </c:barChart>
      <c:catAx>
        <c:axId val="408631552"/>
        <c:scaling>
          <c:orientation val="minMax"/>
        </c:scaling>
        <c:delete val="0"/>
        <c:axPos val="b"/>
        <c:numFmt formatCode="0_ ;\-0\ 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637440"/>
        <c:crosses val="autoZero"/>
        <c:auto val="1"/>
        <c:lblAlgn val="ctr"/>
        <c:lblOffset val="100"/>
        <c:noMultiLvlLbl val="0"/>
      </c:catAx>
      <c:valAx>
        <c:axId val="4086374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6315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'1.6'!$A$4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'1.6'!$B$4:$K$4</c:f>
              <c:numCache>
                <c:formatCode>_-* #,##0_-;\-* #,##0_-;_-* "-"??_-;_-@_-</c:formatCode>
                <c:ptCount val="10"/>
                <c:pt idx="0">
                  <c:v>17492</c:v>
                </c:pt>
                <c:pt idx="1">
                  <c:v>17025</c:v>
                </c:pt>
                <c:pt idx="2">
                  <c:v>19472</c:v>
                </c:pt>
                <c:pt idx="3">
                  <c:v>20769</c:v>
                </c:pt>
                <c:pt idx="4">
                  <c:v>20506</c:v>
                </c:pt>
                <c:pt idx="5">
                  <c:v>22301</c:v>
                </c:pt>
                <c:pt idx="6">
                  <c:v>22815</c:v>
                </c:pt>
                <c:pt idx="7">
                  <c:v>23500</c:v>
                </c:pt>
                <c:pt idx="8">
                  <c:v>23595</c:v>
                </c:pt>
                <c:pt idx="9">
                  <c:v>25083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18-4578-A2C1-1DAB404BE68E}"/>
            </c:ext>
          </c:extLst>
        </c:ser>
        <c:ser>
          <c:idx val="1"/>
          <c:order val="1"/>
          <c:tx>
            <c:strRef>
              <c:f>'1.6'!$A$5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'1.6'!$B$5:$K$5</c:f>
              <c:numCache>
                <c:formatCode>_-* #,##0_-;\-* #,##0_-;_-* "-"??_-;_-@_-</c:formatCode>
                <c:ptCount val="10"/>
                <c:pt idx="0">
                  <c:v>14267</c:v>
                </c:pt>
                <c:pt idx="1">
                  <c:v>13697</c:v>
                </c:pt>
                <c:pt idx="2">
                  <c:v>15830</c:v>
                </c:pt>
                <c:pt idx="3">
                  <c:v>16512</c:v>
                </c:pt>
                <c:pt idx="4">
                  <c:v>17108</c:v>
                </c:pt>
                <c:pt idx="5">
                  <c:v>19268</c:v>
                </c:pt>
                <c:pt idx="6">
                  <c:v>20658</c:v>
                </c:pt>
                <c:pt idx="7">
                  <c:v>22374</c:v>
                </c:pt>
                <c:pt idx="8">
                  <c:v>22830</c:v>
                </c:pt>
                <c:pt idx="9">
                  <c:v>23138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18-4578-A2C1-1DAB404B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783104"/>
        <c:axId val="408784896"/>
      </c:barChart>
      <c:catAx>
        <c:axId val="4087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8784896"/>
        <c:crosses val="autoZero"/>
        <c:auto val="1"/>
        <c:lblAlgn val="ctr"/>
        <c:lblOffset val="100"/>
        <c:noMultiLvlLbl val="0"/>
      </c:catAx>
      <c:valAx>
        <c:axId val="408784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8783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'1.7'!$A$4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cat>
            <c:numRef>
              <c:f>'1.7'!$B$3:$K$3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'1.7'!$B$4:$K$4</c:f>
              <c:numCache>
                <c:formatCode>General</c:formatCode>
                <c:ptCount val="10"/>
                <c:pt idx="0">
                  <c:v>25044</c:v>
                </c:pt>
                <c:pt idx="1">
                  <c:v>15240</c:v>
                </c:pt>
                <c:pt idx="2">
                  <c:v>21042</c:v>
                </c:pt>
                <c:pt idx="3">
                  <c:v>25180</c:v>
                </c:pt>
                <c:pt idx="4">
                  <c:v>25978</c:v>
                </c:pt>
                <c:pt idx="5">
                  <c:v>25514</c:v>
                </c:pt>
                <c:pt idx="6">
                  <c:v>32489</c:v>
                </c:pt>
                <c:pt idx="7">
                  <c:v>37175</c:v>
                </c:pt>
                <c:pt idx="8">
                  <c:v>36131</c:v>
                </c:pt>
                <c:pt idx="9">
                  <c:v>33963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3DC-46DD-B21C-A2DED0164839}"/>
            </c:ext>
          </c:extLst>
        </c:ser>
        <c:ser>
          <c:idx val="1"/>
          <c:order val="1"/>
          <c:tx>
            <c:strRef>
              <c:f>'1.7'!$A$5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'1.7'!$B$3:$K$3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'1.7'!$B$5:$K$5</c:f>
              <c:numCache>
                <c:formatCode>General</c:formatCode>
                <c:ptCount val="10"/>
                <c:pt idx="0">
                  <c:v>-30167</c:v>
                </c:pt>
                <c:pt idx="1">
                  <c:v>-45892</c:v>
                </c:pt>
                <c:pt idx="2">
                  <c:v>-26758</c:v>
                </c:pt>
                <c:pt idx="3">
                  <c:v>-21097</c:v>
                </c:pt>
                <c:pt idx="4">
                  <c:v>-17192</c:v>
                </c:pt>
                <c:pt idx="5">
                  <c:v>-16013</c:v>
                </c:pt>
                <c:pt idx="6">
                  <c:v>-15704</c:v>
                </c:pt>
                <c:pt idx="7">
                  <c:v>-15800</c:v>
                </c:pt>
                <c:pt idx="8">
                  <c:v>-15322</c:v>
                </c:pt>
                <c:pt idx="9">
                  <c:v>-14594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3DC-46DD-B21C-A2DED0164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19552"/>
        <c:axId val="388125440"/>
      </c:barChart>
      <c:lineChart>
        <c:grouping val="standard"/>
        <c:varyColors val="0"/>
        <c:ser>
          <c:idx val="2"/>
          <c:order val="2"/>
          <c:tx>
            <c:strRef>
              <c:f>'1.7'!$A$6</c:f>
              <c:strCache>
                <c:ptCount val="1"/>
                <c:pt idx="0">
                  <c:v>PFT net change</c:v>
                </c:pt>
              </c:strCache>
            </c:strRef>
          </c:tx>
          <c:marker>
            <c:symbol val="none"/>
          </c:marker>
          <c:cat>
            <c:numRef>
              <c:f>'1.7'!$B$3:$K$3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'1.7'!$B$6:$K$6</c:f>
              <c:numCache>
                <c:formatCode>General</c:formatCode>
                <c:ptCount val="10"/>
                <c:pt idx="0">
                  <c:v>-5123</c:v>
                </c:pt>
                <c:pt idx="1">
                  <c:v>-30652</c:v>
                </c:pt>
                <c:pt idx="2">
                  <c:v>-5716</c:v>
                </c:pt>
                <c:pt idx="3">
                  <c:v>4083</c:v>
                </c:pt>
                <c:pt idx="4">
                  <c:v>8786</c:v>
                </c:pt>
                <c:pt idx="5">
                  <c:v>9501</c:v>
                </c:pt>
                <c:pt idx="6">
                  <c:v>16785</c:v>
                </c:pt>
                <c:pt idx="7">
                  <c:v>21375</c:v>
                </c:pt>
                <c:pt idx="8">
                  <c:v>20809</c:v>
                </c:pt>
                <c:pt idx="9">
                  <c:v>19369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3DC-46DD-B21C-A2DED0164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19552"/>
        <c:axId val="388125440"/>
      </c:lineChart>
      <c:catAx>
        <c:axId val="388119552"/>
        <c:scaling>
          <c:orientation val="minMax"/>
        </c:scaling>
        <c:delete val="0"/>
        <c:axPos val="b"/>
        <c:numFmt formatCode="0_ ;\-0\ 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388125440"/>
        <c:crosses val="autoZero"/>
        <c:auto val="1"/>
        <c:lblAlgn val="ctr"/>
        <c:lblOffset val="100"/>
        <c:noMultiLvlLbl val="0"/>
      </c:catAx>
      <c:valAx>
        <c:axId val="388125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3881195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'1.8'!$A$4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cat>
            <c:numRef>
              <c:f>'1.8'!$B$3:$K$3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'1.8'!$B$4:$K$4</c:f>
              <c:numCache>
                <c:formatCode>_-* #,##0_-;\-* #,##0_-;_-* "-"??_-;_-@_-</c:formatCode>
                <c:ptCount val="10"/>
                <c:pt idx="0">
                  <c:v>14432</c:v>
                </c:pt>
                <c:pt idx="1">
                  <c:v>9244</c:v>
                </c:pt>
                <c:pt idx="2">
                  <c:v>10076</c:v>
                </c:pt>
                <c:pt idx="3">
                  <c:v>12310</c:v>
                </c:pt>
                <c:pt idx="4">
                  <c:v>12187</c:v>
                </c:pt>
                <c:pt idx="5">
                  <c:v>13524</c:v>
                </c:pt>
                <c:pt idx="6">
                  <c:v>16554</c:v>
                </c:pt>
                <c:pt idx="7">
                  <c:v>17463</c:v>
                </c:pt>
                <c:pt idx="8">
                  <c:v>15147</c:v>
                </c:pt>
                <c:pt idx="9">
                  <c:v>14518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2-4A98-B213-AE1BBAF294AE}"/>
            </c:ext>
          </c:extLst>
        </c:ser>
        <c:ser>
          <c:idx val="1"/>
          <c:order val="1"/>
          <c:tx>
            <c:strRef>
              <c:f>'1.8'!$A$5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'1.8'!$B$3:$K$3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'1.8'!$B$5:$K$5</c:f>
              <c:numCache>
                <c:formatCode>_-* #,##0_-;\-* #,##0_-;_-* "-"??_-;_-@_-</c:formatCode>
                <c:ptCount val="10"/>
                <c:pt idx="0">
                  <c:v>-18542</c:v>
                </c:pt>
                <c:pt idx="1">
                  <c:v>-26373</c:v>
                </c:pt>
                <c:pt idx="2">
                  <c:v>-15082</c:v>
                </c:pt>
                <c:pt idx="3">
                  <c:v>-12588</c:v>
                </c:pt>
                <c:pt idx="4">
                  <c:v>-10095</c:v>
                </c:pt>
                <c:pt idx="5">
                  <c:v>-9214</c:v>
                </c:pt>
                <c:pt idx="6">
                  <c:v>-8139</c:v>
                </c:pt>
                <c:pt idx="7">
                  <c:v>-7531</c:v>
                </c:pt>
                <c:pt idx="8">
                  <c:v>-7758</c:v>
                </c:pt>
                <c:pt idx="9">
                  <c:v>-5888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D2-4A98-B213-AE1BBAF2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32224"/>
        <c:axId val="407733760"/>
      </c:barChart>
      <c:lineChart>
        <c:grouping val="standard"/>
        <c:varyColors val="0"/>
        <c:ser>
          <c:idx val="2"/>
          <c:order val="2"/>
          <c:tx>
            <c:strRef>
              <c:f>'1.8'!$A$6</c:f>
              <c:strCache>
                <c:ptCount val="1"/>
                <c:pt idx="0">
                  <c:v>PFT net change</c:v>
                </c:pt>
              </c:strCache>
            </c:strRef>
          </c:tx>
          <c:marker>
            <c:symbol val="none"/>
          </c:marker>
          <c:cat>
            <c:numRef>
              <c:f>'1.8'!$B$3:$K$3</c:f>
              <c:numCache>
                <c:formatCode>0_ ;\-0\ 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'1.8'!$B$6:$K$6</c:f>
              <c:numCache>
                <c:formatCode>_-* #,##0_-;\-* #,##0_-;_-* "-"??_-;_-@_-</c:formatCode>
                <c:ptCount val="10"/>
                <c:pt idx="0">
                  <c:v>-4110</c:v>
                </c:pt>
                <c:pt idx="1">
                  <c:v>-17129</c:v>
                </c:pt>
                <c:pt idx="2">
                  <c:v>-5006</c:v>
                </c:pt>
                <c:pt idx="3">
                  <c:v>-278</c:v>
                </c:pt>
                <c:pt idx="4">
                  <c:v>2092</c:v>
                </c:pt>
                <c:pt idx="5">
                  <c:v>4310</c:v>
                </c:pt>
                <c:pt idx="6">
                  <c:v>8415</c:v>
                </c:pt>
                <c:pt idx="7">
                  <c:v>9932</c:v>
                </c:pt>
                <c:pt idx="8">
                  <c:v>7389</c:v>
                </c:pt>
                <c:pt idx="9">
                  <c:v>8630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2D2-4A98-B213-AE1BBAF2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32224"/>
        <c:axId val="407733760"/>
      </c:lineChart>
      <c:catAx>
        <c:axId val="407732224"/>
        <c:scaling>
          <c:orientation val="minMax"/>
        </c:scaling>
        <c:delete val="0"/>
        <c:axPos val="b"/>
        <c:numFmt formatCode="0_ ;\-0\ 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7733760"/>
        <c:crosses val="autoZero"/>
        <c:auto val="1"/>
        <c:lblAlgn val="ctr"/>
        <c:lblOffset val="100"/>
        <c:noMultiLvlLbl val="0"/>
      </c:catAx>
      <c:valAx>
        <c:axId val="4077337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773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'1.9'!$A$4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cat>
            <c:numRef>
              <c:f>'1.9'!$B$3:$K$3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'1.9'!$B$4:$K$4</c:f>
              <c:numCache>
                <c:formatCode>_-* #,##0_-;\-* #,##0_-;_-* "-"??_-;_-@_-</c:formatCode>
                <c:ptCount val="10"/>
                <c:pt idx="0">
                  <c:v>10612</c:v>
                </c:pt>
                <c:pt idx="1">
                  <c:v>5996</c:v>
                </c:pt>
                <c:pt idx="2">
                  <c:v>10966</c:v>
                </c:pt>
                <c:pt idx="3">
                  <c:v>12870</c:v>
                </c:pt>
                <c:pt idx="4">
                  <c:v>13791</c:v>
                </c:pt>
                <c:pt idx="5">
                  <c:v>11990</c:v>
                </c:pt>
                <c:pt idx="6">
                  <c:v>15935</c:v>
                </c:pt>
                <c:pt idx="7">
                  <c:v>19712</c:v>
                </c:pt>
                <c:pt idx="8">
                  <c:v>20984</c:v>
                </c:pt>
                <c:pt idx="9">
                  <c:v>19445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31-46F3-B3F3-589594B8B0A4}"/>
            </c:ext>
          </c:extLst>
        </c:ser>
        <c:ser>
          <c:idx val="1"/>
          <c:order val="1"/>
          <c:tx>
            <c:strRef>
              <c:f>'1.9'!$A$5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'1.9'!$B$3:$K$3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'1.9'!$B$5:$K$5</c:f>
              <c:numCache>
                <c:formatCode>_-* #,##0_-;\-* #,##0_-;_-* "-"??_-;_-@_-</c:formatCode>
                <c:ptCount val="10"/>
                <c:pt idx="0">
                  <c:v>-11625</c:v>
                </c:pt>
                <c:pt idx="1">
                  <c:v>-19519</c:v>
                </c:pt>
                <c:pt idx="2">
                  <c:v>-11676</c:v>
                </c:pt>
                <c:pt idx="3">
                  <c:v>-8509</c:v>
                </c:pt>
                <c:pt idx="4">
                  <c:v>-7097</c:v>
                </c:pt>
                <c:pt idx="5">
                  <c:v>-6799</c:v>
                </c:pt>
                <c:pt idx="6">
                  <c:v>-7565</c:v>
                </c:pt>
                <c:pt idx="7">
                  <c:v>-8269</c:v>
                </c:pt>
                <c:pt idx="8">
                  <c:v>-7564</c:v>
                </c:pt>
                <c:pt idx="9">
                  <c:v>-8706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31-46F3-B3F3-589594B8B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491328"/>
        <c:axId val="407492864"/>
      </c:barChart>
      <c:lineChart>
        <c:grouping val="standard"/>
        <c:varyColors val="0"/>
        <c:ser>
          <c:idx val="2"/>
          <c:order val="2"/>
          <c:tx>
            <c:strRef>
              <c:f>'1.9'!$A$6</c:f>
              <c:strCache>
                <c:ptCount val="1"/>
                <c:pt idx="0">
                  <c:v>PFT net change</c:v>
                </c:pt>
              </c:strCache>
            </c:strRef>
          </c:tx>
          <c:marker>
            <c:symbol val="none"/>
          </c:marker>
          <c:cat>
            <c:numRef>
              <c:f>'1.9'!$B$3:$K$3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'1.9'!$B$6:$K$6</c:f>
              <c:numCache>
                <c:formatCode>_-* #,##0_-;\-* #,##0_-;_-* "-"??_-;_-@_-</c:formatCode>
                <c:ptCount val="10"/>
                <c:pt idx="0">
                  <c:v>-1013</c:v>
                </c:pt>
                <c:pt idx="1">
                  <c:v>-13523</c:v>
                </c:pt>
                <c:pt idx="2">
                  <c:v>-710</c:v>
                </c:pt>
                <c:pt idx="3">
                  <c:v>4361</c:v>
                </c:pt>
                <c:pt idx="4">
                  <c:v>6694</c:v>
                </c:pt>
                <c:pt idx="5">
                  <c:v>5191</c:v>
                </c:pt>
                <c:pt idx="6">
                  <c:v>8370</c:v>
                </c:pt>
                <c:pt idx="7">
                  <c:v>11443</c:v>
                </c:pt>
                <c:pt idx="8">
                  <c:v>13420</c:v>
                </c:pt>
                <c:pt idx="9">
                  <c:v>10739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31-46F3-B3F3-589594B8B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491328"/>
        <c:axId val="407492864"/>
      </c:lineChart>
      <c:catAx>
        <c:axId val="4074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7492864"/>
        <c:crosses val="autoZero"/>
        <c:auto val="1"/>
        <c:lblAlgn val="ctr"/>
        <c:lblOffset val="100"/>
        <c:noMultiLvlLbl val="0"/>
      </c:catAx>
      <c:valAx>
        <c:axId val="4074928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7491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'2.1'!$A$10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'2.1'!$B$10:$K$10</c:f>
              <c:numCache>
                <c:formatCode>0.0%</c:formatCode>
                <c:ptCount val="10"/>
                <c:pt idx="0">
                  <c:v>0.34309760040574383</c:v>
                </c:pt>
                <c:pt idx="1">
                  <c:v>0.34952144878483804</c:v>
                </c:pt>
                <c:pt idx="2">
                  <c:v>0.34706666380033108</c:v>
                </c:pt>
                <c:pt idx="3">
                  <c:v>0.34922400550876637</c:v>
                </c:pt>
                <c:pt idx="4">
                  <c:v>0.35316863661117026</c:v>
                </c:pt>
                <c:pt idx="5">
                  <c:v>0.35627852669567989</c:v>
                </c:pt>
                <c:pt idx="6">
                  <c:v>0.35880122039735185</c:v>
                </c:pt>
                <c:pt idx="7">
                  <c:v>0.36239223630282186</c:v>
                </c:pt>
                <c:pt idx="8">
                  <c:v>0.36771066554581749</c:v>
                </c:pt>
                <c:pt idx="9">
                  <c:v>0.37258366025117823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06-47B8-808C-413EEEF3FA0B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0.42584714869876694</c:v>
                </c:pt>
                <c:pt idx="1">
                  <c:v>0.42131466410128571</c:v>
                </c:pt>
                <c:pt idx="2">
                  <c:v>0.42538570128483494</c:v>
                </c:pt>
                <c:pt idx="3">
                  <c:v>0.42285784910923957</c:v>
                </c:pt>
                <c:pt idx="4">
                  <c:v>0.42085686592161553</c:v>
                </c:pt>
                <c:pt idx="5">
                  <c:v>0.41712331493472032</c:v>
                </c:pt>
                <c:pt idx="6">
                  <c:v>0.41615738224139609</c:v>
                </c:pt>
                <c:pt idx="7">
                  <c:v>0.41582654166862959</c:v>
                </c:pt>
                <c:pt idx="8">
                  <c:v>0.41202304954208874</c:v>
                </c:pt>
                <c:pt idx="9">
                  <c:v>0.40818567178326004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06-47B8-808C-413EEEF3FA0B}"/>
            </c:ext>
          </c:extLst>
        </c:ser>
        <c:ser>
          <c:idx val="2"/>
          <c:order val="2"/>
          <c:tx>
            <c:strRef>
              <c:f>'2.1'!$A$12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'2.1'!$B$9:$K$9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'2.1'!$B$12:$K$12</c:f>
              <c:numCache>
                <c:formatCode>0.0%</c:formatCode>
                <c:ptCount val="10"/>
                <c:pt idx="0">
                  <c:v>0.23105525089548928</c:v>
                </c:pt>
                <c:pt idx="1">
                  <c:v>0.22916388711387622</c:v>
                </c:pt>
                <c:pt idx="2">
                  <c:v>0.22754763491483401</c:v>
                </c:pt>
                <c:pt idx="3">
                  <c:v>0.22791814538199409</c:v>
                </c:pt>
                <c:pt idx="4">
                  <c:v>0.22597449746721421</c:v>
                </c:pt>
                <c:pt idx="5">
                  <c:v>0.22659815836959982</c:v>
                </c:pt>
                <c:pt idx="6">
                  <c:v>0.22504139736125206</c:v>
                </c:pt>
                <c:pt idx="7">
                  <c:v>0.22178122202854855</c:v>
                </c:pt>
                <c:pt idx="8">
                  <c:v>0.2202662849120938</c:v>
                </c:pt>
                <c:pt idx="9">
                  <c:v>0.21923066796556173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06-47B8-808C-413EEEF3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599360"/>
        <c:axId val="407613440"/>
      </c:barChart>
      <c:catAx>
        <c:axId val="40759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7613440"/>
        <c:crosses val="autoZero"/>
        <c:auto val="1"/>
        <c:lblAlgn val="ctr"/>
        <c:lblOffset val="100"/>
        <c:noMultiLvlLbl val="0"/>
      </c:catAx>
      <c:valAx>
        <c:axId val="4076134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7599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'2.2'!$A$27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'2.2'!$B$26:$K$26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'2.2'!$B$27:$K$27</c:f>
              <c:numCache>
                <c:formatCode>0%</c:formatCode>
                <c:ptCount val="10"/>
                <c:pt idx="0">
                  <c:v>0.31568736141906872</c:v>
                </c:pt>
                <c:pt idx="1">
                  <c:v>0.32394455702816632</c:v>
                </c:pt>
                <c:pt idx="2">
                  <c:v>0.31933800332315893</c:v>
                </c:pt>
                <c:pt idx="3">
                  <c:v>0.3101607023668943</c:v>
                </c:pt>
                <c:pt idx="4">
                  <c:v>0.30910706416915285</c:v>
                </c:pt>
                <c:pt idx="5">
                  <c:v>0.30869897226445098</c:v>
                </c:pt>
                <c:pt idx="6">
                  <c:v>0.30959406176400539</c:v>
                </c:pt>
                <c:pt idx="7">
                  <c:v>0.31292833730631703</c:v>
                </c:pt>
                <c:pt idx="8">
                  <c:v>0.31717088979504621</c:v>
                </c:pt>
                <c:pt idx="9">
                  <c:v>0.31613657280626967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A-4E6E-B387-566CED4ECD00}"/>
            </c:ext>
          </c:extLst>
        </c:ser>
        <c:ser>
          <c:idx val="1"/>
          <c:order val="1"/>
          <c:tx>
            <c:strRef>
              <c:f>'2.2'!$A$28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'2.2'!$B$26:$K$26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'2.2'!$B$28:$K$28</c:f>
              <c:numCache>
                <c:formatCode>0%</c:formatCode>
                <c:ptCount val="10"/>
                <c:pt idx="0">
                  <c:v>0.41276330376940135</c:v>
                </c:pt>
                <c:pt idx="1">
                  <c:v>0.41261659476215024</c:v>
                </c:pt>
                <c:pt idx="2">
                  <c:v>0.41742974885995154</c:v>
                </c:pt>
                <c:pt idx="3">
                  <c:v>0.42458870902676416</c:v>
                </c:pt>
                <c:pt idx="4">
                  <c:v>0.43000483995636818</c:v>
                </c:pt>
                <c:pt idx="5">
                  <c:v>0.4285173846337072</c:v>
                </c:pt>
                <c:pt idx="6">
                  <c:v>0.42976792188202917</c:v>
                </c:pt>
                <c:pt idx="7">
                  <c:v>0.42786551450139054</c:v>
                </c:pt>
                <c:pt idx="8">
                  <c:v>0.42354149231052307</c:v>
                </c:pt>
                <c:pt idx="9">
                  <c:v>0.4226089313240019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A-4E6E-B387-566CED4ECD00}"/>
            </c:ext>
          </c:extLst>
        </c:ser>
        <c:ser>
          <c:idx val="2"/>
          <c:order val="2"/>
          <c:tx>
            <c:strRef>
              <c:f>'2.2'!$A$29</c:f>
              <c:strCache>
                <c:ptCount val="1"/>
                <c:pt idx="0">
                  <c:v>BMW 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'2.2'!$B$26:$K$26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'2.2'!$B$29:$K$29</c:f>
              <c:numCache>
                <c:formatCode>0%</c:formatCode>
                <c:ptCount val="10"/>
                <c:pt idx="0">
                  <c:v>0.27154933481152993</c:v>
                </c:pt>
                <c:pt idx="1">
                  <c:v>0.26343884820968344</c:v>
                </c:pt>
                <c:pt idx="2">
                  <c:v>0.26323224781688953</c:v>
                </c:pt>
                <c:pt idx="3">
                  <c:v>0.26525058860634154</c:v>
                </c:pt>
                <c:pt idx="4">
                  <c:v>0.26088809587447898</c:v>
                </c:pt>
                <c:pt idx="5">
                  <c:v>0.26278364310184182</c:v>
                </c:pt>
                <c:pt idx="6">
                  <c:v>0.26063801635396544</c:v>
                </c:pt>
                <c:pt idx="7">
                  <c:v>0.25920614819229243</c:v>
                </c:pt>
                <c:pt idx="8">
                  <c:v>0.25928761789443067</c:v>
                </c:pt>
                <c:pt idx="9">
                  <c:v>0.26125449586972849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87-4BB1-A18F-FC98D1F98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8124800"/>
        <c:axId val="408130688"/>
      </c:barChart>
      <c:catAx>
        <c:axId val="40812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130688"/>
        <c:crosses val="autoZero"/>
        <c:auto val="1"/>
        <c:lblAlgn val="ctr"/>
        <c:lblOffset val="100"/>
        <c:noMultiLvlLbl val="0"/>
      </c:catAx>
      <c:valAx>
        <c:axId val="40813068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124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'2.3'!$A$27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'2.3'!$B$26:$K$26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'2.3'!$B$27:$K$27</c:f>
              <c:numCache>
                <c:formatCode>0%</c:formatCode>
                <c:ptCount val="10"/>
                <c:pt idx="0">
                  <c:v>0.37086358937709774</c:v>
                </c:pt>
                <c:pt idx="1">
                  <c:v>0.37481755647892734</c:v>
                </c:pt>
                <c:pt idx="2">
                  <c:v>0.37365336702108992</c:v>
                </c:pt>
                <c:pt idx="3">
                  <c:v>0.38549228443403294</c:v>
                </c:pt>
                <c:pt idx="4">
                  <c:v>0.39289435977595416</c:v>
                </c:pt>
                <c:pt idx="5">
                  <c:v>0.39906508495504972</c:v>
                </c:pt>
                <c:pt idx="6">
                  <c:v>0.40331296640953673</c:v>
                </c:pt>
                <c:pt idx="7">
                  <c:v>0.40702011829016937</c:v>
                </c:pt>
                <c:pt idx="8">
                  <c:v>0.41206684586693337</c:v>
                </c:pt>
                <c:pt idx="9">
                  <c:v>0.42190298120896091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A-4E6E-B387-566CED4ECD00}"/>
            </c:ext>
          </c:extLst>
        </c:ser>
        <c:ser>
          <c:idx val="1"/>
          <c:order val="1"/>
          <c:tx>
            <c:strRef>
              <c:f>'2.3'!$A$28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'2.3'!$B$26:$K$26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'2.3'!$B$28:$K$28</c:f>
              <c:numCache>
                <c:formatCode>0%</c:formatCode>
                <c:ptCount val="10"/>
                <c:pt idx="0">
                  <c:v>0.43910080526806111</c:v>
                </c:pt>
                <c:pt idx="1">
                  <c:v>0.42991724571388668</c:v>
                </c:pt>
                <c:pt idx="2">
                  <c:v>0.43301400147383934</c:v>
                </c:pt>
                <c:pt idx="3">
                  <c:v>0.42125083420726478</c:v>
                </c:pt>
                <c:pt idx="4">
                  <c:v>0.41260909209326557</c:v>
                </c:pt>
                <c:pt idx="5">
                  <c:v>0.40687704355166915</c:v>
                </c:pt>
                <c:pt idx="6">
                  <c:v>0.40384557842263064</c:v>
                </c:pt>
                <c:pt idx="7">
                  <c:v>0.40496460256295369</c:v>
                </c:pt>
                <c:pt idx="8">
                  <c:v>0.40191390052301473</c:v>
                </c:pt>
                <c:pt idx="9">
                  <c:v>0.39558368647725983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A-4E6E-B387-566CED4ECD00}"/>
            </c:ext>
          </c:extLst>
        </c:ser>
        <c:ser>
          <c:idx val="2"/>
          <c:order val="2"/>
          <c:tx>
            <c:strRef>
              <c:f>'2.3'!$A$29</c:f>
              <c:strCache>
                <c:ptCount val="1"/>
                <c:pt idx="0">
                  <c:v>BMW 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'2.3'!$B$26:$K$26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'2.3'!$B$29:$K$29</c:f>
              <c:numCache>
                <c:formatCode>0%</c:formatCode>
                <c:ptCount val="10"/>
                <c:pt idx="0">
                  <c:v>0.19003560535484118</c:v>
                </c:pt>
                <c:pt idx="1">
                  <c:v>0.19526519780718601</c:v>
                </c:pt>
                <c:pt idx="2">
                  <c:v>0.19333263150507071</c:v>
                </c:pt>
                <c:pt idx="3">
                  <c:v>0.19325688135870231</c:v>
                </c:pt>
                <c:pt idx="4">
                  <c:v>0.19449654813078024</c:v>
                </c:pt>
                <c:pt idx="5">
                  <c:v>0.19405787149328108</c:v>
                </c:pt>
                <c:pt idx="6">
                  <c:v>0.19284145516783263</c:v>
                </c:pt>
                <c:pt idx="7">
                  <c:v>0.18801527914687696</c:v>
                </c:pt>
                <c:pt idx="8">
                  <c:v>0.18601925361005189</c:v>
                </c:pt>
                <c:pt idx="9">
                  <c:v>0.18251333231377928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B3-43A9-A4FE-74A70EDBB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85216"/>
        <c:axId val="407386752"/>
      </c:barChart>
      <c:catAx>
        <c:axId val="40738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7386752"/>
        <c:crosses val="autoZero"/>
        <c:auto val="1"/>
        <c:lblAlgn val="ctr"/>
        <c:lblOffset val="100"/>
        <c:noMultiLvlLbl val="0"/>
      </c:catAx>
      <c:valAx>
        <c:axId val="40738675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7385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'3.1'!$A$4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>
              <a:solidFill>
                <a:srgbClr val="FF0066"/>
              </a:solidFill>
              <a:prstDash val="sysDash"/>
            </a:ln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'3.1'!$B$4:$K$4</c:f>
              <c:numCache>
                <c:formatCode>_-* #,##0_-;\-* #,##0_-;_-* "-"??_-;_-@_-</c:formatCode>
                <c:ptCount val="10"/>
                <c:pt idx="0">
                  <c:v>18249</c:v>
                </c:pt>
                <c:pt idx="1">
                  <c:v>15797</c:v>
                </c:pt>
                <c:pt idx="2">
                  <c:v>14266</c:v>
                </c:pt>
                <c:pt idx="3">
                  <c:v>13809</c:v>
                </c:pt>
                <c:pt idx="4">
                  <c:v>14202</c:v>
                </c:pt>
                <c:pt idx="5">
                  <c:v>14524</c:v>
                </c:pt>
                <c:pt idx="6">
                  <c:v>14336</c:v>
                </c:pt>
                <c:pt idx="7">
                  <c:v>16059</c:v>
                </c:pt>
                <c:pt idx="8">
                  <c:v>17428</c:v>
                </c:pt>
                <c:pt idx="9">
                  <c:v>18954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88-4E50-9497-64A6CF0D43B9}"/>
            </c:ext>
          </c:extLst>
        </c:ser>
        <c:ser>
          <c:idx val="1"/>
          <c:order val="1"/>
          <c:tx>
            <c:strRef>
              <c:f>'3.1'!$A$5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>
              <a:solidFill>
                <a:srgbClr val="4472C4"/>
              </a:solidFill>
              <a:prstDash val="sysDash"/>
            </a:ln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'3.1'!$B$5:$K$5</c:f>
              <c:numCache>
                <c:formatCode>_-* #,##0_-;\-* #,##0_-;_-* "-"??_-;_-@_-</c:formatCode>
                <c:ptCount val="10"/>
                <c:pt idx="0">
                  <c:v>187373</c:v>
                </c:pt>
                <c:pt idx="1">
                  <c:v>166497</c:v>
                </c:pt>
                <c:pt idx="2">
                  <c:v>160722</c:v>
                </c:pt>
                <c:pt idx="3">
                  <c:v>159972</c:v>
                </c:pt>
                <c:pt idx="4">
                  <c:v>162506</c:v>
                </c:pt>
                <c:pt idx="5">
                  <c:v>165011</c:v>
                </c:pt>
                <c:pt idx="6">
                  <c:v>171276</c:v>
                </c:pt>
                <c:pt idx="7">
                  <c:v>180334</c:v>
                </c:pt>
                <c:pt idx="8">
                  <c:v>187169</c:v>
                </c:pt>
                <c:pt idx="9">
                  <c:v>194138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88-4E50-9497-64A6CF0D43B9}"/>
            </c:ext>
          </c:extLst>
        </c:ser>
        <c:ser>
          <c:idx val="2"/>
          <c:order val="2"/>
          <c:tx>
            <c:strRef>
              <c:f>'3.1'!$A$7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'3.1'!$B$7:$K$7</c:f>
              <c:numCache>
                <c:formatCode>_-* #,##0_-;\-* #,##0_-;_-* "-"??_-;_-@_-</c:formatCode>
                <c:ptCount val="10"/>
                <c:pt idx="0">
                  <c:v>46742</c:v>
                </c:pt>
                <c:pt idx="1">
                  <c:v>44517</c:v>
                </c:pt>
                <c:pt idx="2">
                  <c:v>44027</c:v>
                </c:pt>
                <c:pt idx="3">
                  <c:v>45041</c:v>
                </c:pt>
                <c:pt idx="4">
                  <c:v>46740</c:v>
                </c:pt>
                <c:pt idx="5">
                  <c:v>49237</c:v>
                </c:pt>
                <c:pt idx="6">
                  <c:v>54883</c:v>
                </c:pt>
                <c:pt idx="7">
                  <c:v>59636</c:v>
                </c:pt>
                <c:pt idx="8">
                  <c:v>64224</c:v>
                </c:pt>
                <c:pt idx="9">
                  <c:v>68443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088-4E50-9497-64A6CF0D43B9}"/>
            </c:ext>
          </c:extLst>
        </c:ser>
        <c:ser>
          <c:idx val="3"/>
          <c:order val="3"/>
          <c:tx>
            <c:strRef>
              <c:f>'3.1'!$A$8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'3.1'!$B$3:$K$3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'3.1'!$B$8:$K$8</c:f>
              <c:numCache>
                <c:formatCode>_-* #,##0_-;\-* #,##0_-;_-* "-"??_-;_-@_-</c:formatCode>
                <c:ptCount val="10"/>
                <c:pt idx="0">
                  <c:v>63106</c:v>
                </c:pt>
                <c:pt idx="1">
                  <c:v>58007</c:v>
                </c:pt>
                <c:pt idx="2">
                  <c:v>60087</c:v>
                </c:pt>
                <c:pt idx="3">
                  <c:v>64363</c:v>
                </c:pt>
                <c:pt idx="4">
                  <c:v>68523</c:v>
                </c:pt>
                <c:pt idx="5">
                  <c:v>72700</c:v>
                </c:pt>
                <c:pt idx="6">
                  <c:v>77762</c:v>
                </c:pt>
                <c:pt idx="7">
                  <c:v>83603</c:v>
                </c:pt>
                <c:pt idx="8">
                  <c:v>91620</c:v>
                </c:pt>
                <c:pt idx="9">
                  <c:v>98275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088-4E50-9497-64A6CF0D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292352"/>
        <c:axId val="408298240"/>
      </c:lineChart>
      <c:catAx>
        <c:axId val="40829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298240"/>
        <c:crosses val="autoZero"/>
        <c:auto val="1"/>
        <c:lblAlgn val="ctr"/>
        <c:lblOffset val="100"/>
        <c:noMultiLvlLbl val="0"/>
      </c:catAx>
      <c:valAx>
        <c:axId val="4082982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8292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solidFill>
            <a:srgbClr val="0070C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B'!$B$6:$K$6</c:f>
              <c:numCache>
                <c:formatCode>General</c:formatCode>
                <c:ptCount val="10"/>
                <c:pt idx="0">
                  <c:v>8329</c:v>
                </c:pt>
                <c:pt idx="1">
                  <c:v>9164</c:v>
                </c:pt>
                <c:pt idx="2">
                  <c:v>11443</c:v>
                </c:pt>
                <c:pt idx="3">
                  <c:v>9732</c:v>
                </c:pt>
                <c:pt idx="4">
                  <c:v>9054</c:v>
                </c:pt>
                <c:pt idx="5">
                  <c:v>11121</c:v>
                </c:pt>
                <c:pt idx="6">
                  <c:v>10526</c:v>
                </c:pt>
                <c:pt idx="7">
                  <c:v>10725</c:v>
                </c:pt>
                <c:pt idx="8">
                  <c:v>9479</c:v>
                </c:pt>
                <c:pt idx="9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9-400B-973A-EDE43BB3D718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B'!$B$7:$K$7</c:f>
              <c:numCache>
                <c:formatCode>General</c:formatCode>
                <c:ptCount val="10"/>
                <c:pt idx="0">
                  <c:v>-12287</c:v>
                </c:pt>
                <c:pt idx="1">
                  <c:v>-10201</c:v>
                </c:pt>
                <c:pt idx="2">
                  <c:v>-6863</c:v>
                </c:pt>
                <c:pt idx="3">
                  <c:v>-7753</c:v>
                </c:pt>
                <c:pt idx="4">
                  <c:v>-8721</c:v>
                </c:pt>
                <c:pt idx="5">
                  <c:v>-7166</c:v>
                </c:pt>
                <c:pt idx="6">
                  <c:v>-8622</c:v>
                </c:pt>
                <c:pt idx="7">
                  <c:v>-8324</c:v>
                </c:pt>
                <c:pt idx="8">
                  <c:v>-8928</c:v>
                </c:pt>
                <c:pt idx="9">
                  <c:v>-7710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9-400B-973A-EDE43BB3D718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B'!$B$8:$K$8</c:f>
              <c:numCache>
                <c:formatCode>General</c:formatCode>
                <c:ptCount val="10"/>
                <c:pt idx="0">
                  <c:v>25044</c:v>
                </c:pt>
                <c:pt idx="1">
                  <c:v>15240</c:v>
                </c:pt>
                <c:pt idx="2">
                  <c:v>21042</c:v>
                </c:pt>
                <c:pt idx="3">
                  <c:v>25180</c:v>
                </c:pt>
                <c:pt idx="4">
                  <c:v>25978</c:v>
                </c:pt>
                <c:pt idx="5">
                  <c:v>25514</c:v>
                </c:pt>
                <c:pt idx="6">
                  <c:v>32489</c:v>
                </c:pt>
                <c:pt idx="7">
                  <c:v>37175</c:v>
                </c:pt>
                <c:pt idx="8">
                  <c:v>36131</c:v>
                </c:pt>
                <c:pt idx="9">
                  <c:v>33963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9-400B-973A-EDE43BB3D718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'Figure B'!$B$3:$K$3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B'!$B$9:$K$9</c:f>
              <c:numCache>
                <c:formatCode>General</c:formatCode>
                <c:ptCount val="10"/>
                <c:pt idx="0">
                  <c:v>-30167</c:v>
                </c:pt>
                <c:pt idx="1">
                  <c:v>-45892</c:v>
                </c:pt>
                <c:pt idx="2">
                  <c:v>-26758</c:v>
                </c:pt>
                <c:pt idx="3">
                  <c:v>-21097</c:v>
                </c:pt>
                <c:pt idx="4">
                  <c:v>-17192</c:v>
                </c:pt>
                <c:pt idx="5">
                  <c:v>-16013</c:v>
                </c:pt>
                <c:pt idx="6">
                  <c:v>-15704</c:v>
                </c:pt>
                <c:pt idx="7">
                  <c:v>-15800</c:v>
                </c:pt>
                <c:pt idx="8">
                  <c:v>-15322</c:v>
                </c:pt>
                <c:pt idx="9">
                  <c:v>-14594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29-400B-973A-EDE43BB3D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352256"/>
        <c:axId val="406353792"/>
      </c:barChart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B'!$B$4:$K$4</c:f>
              <c:numCache>
                <c:formatCode>General</c:formatCode>
                <c:ptCount val="10"/>
                <c:pt idx="0">
                  <c:v>-3958</c:v>
                </c:pt>
                <c:pt idx="1">
                  <c:v>-1037</c:v>
                </c:pt>
                <c:pt idx="2">
                  <c:v>4580</c:v>
                </c:pt>
                <c:pt idx="3">
                  <c:v>1979</c:v>
                </c:pt>
                <c:pt idx="4">
                  <c:v>333</c:v>
                </c:pt>
                <c:pt idx="5">
                  <c:v>3955</c:v>
                </c:pt>
                <c:pt idx="6">
                  <c:v>1904</c:v>
                </c:pt>
                <c:pt idx="7">
                  <c:v>2401</c:v>
                </c:pt>
                <c:pt idx="8">
                  <c:v>551</c:v>
                </c:pt>
                <c:pt idx="9">
                  <c:v>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9-400B-973A-EDE43BB3D718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B'!$B$3:$K$3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B'!$B$5:$K$5</c:f>
              <c:numCache>
                <c:formatCode>General</c:formatCode>
                <c:ptCount val="10"/>
                <c:pt idx="0">
                  <c:v>-5123</c:v>
                </c:pt>
                <c:pt idx="1">
                  <c:v>-30652</c:v>
                </c:pt>
                <c:pt idx="2">
                  <c:v>-5716</c:v>
                </c:pt>
                <c:pt idx="3">
                  <c:v>4083</c:v>
                </c:pt>
                <c:pt idx="4">
                  <c:v>8786</c:v>
                </c:pt>
                <c:pt idx="5">
                  <c:v>9501</c:v>
                </c:pt>
                <c:pt idx="6">
                  <c:v>16785</c:v>
                </c:pt>
                <c:pt idx="7">
                  <c:v>21375</c:v>
                </c:pt>
                <c:pt idx="8">
                  <c:v>20809</c:v>
                </c:pt>
                <c:pt idx="9">
                  <c:v>19369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9-400B-973A-EDE43BB3D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52256"/>
        <c:axId val="406353792"/>
      </c:lineChart>
      <c:catAx>
        <c:axId val="40635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53792"/>
        <c:crosses val="autoZero"/>
        <c:auto val="1"/>
        <c:lblAlgn val="ctr"/>
        <c:lblOffset val="100"/>
        <c:noMultiLvlLbl val="0"/>
      </c:catAx>
      <c:valAx>
        <c:axId val="406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5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'3.2'!$A$14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'3.2'!$B$13:$K$13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'3.2'!$B$14:$K$14</c:f>
              <c:numCache>
                <c:formatCode>0.0%</c:formatCode>
                <c:ptCount val="10"/>
                <c:pt idx="0">
                  <c:v>5.784702190382604E-2</c:v>
                </c:pt>
                <c:pt idx="1">
                  <c:v>5.5463488964882839E-2</c:v>
                </c:pt>
                <c:pt idx="2">
                  <c:v>5.1113929674455931E-2</c:v>
                </c:pt>
                <c:pt idx="3">
                  <c:v>4.8763176015678797E-2</c:v>
                </c:pt>
                <c:pt idx="4">
                  <c:v>4.8641817166773411E-2</c:v>
                </c:pt>
                <c:pt idx="5">
                  <c:v>4.8176945122598451E-2</c:v>
                </c:pt>
                <c:pt idx="6">
                  <c:v>4.5045356425781682E-2</c:v>
                </c:pt>
                <c:pt idx="7">
                  <c:v>4.7283530409384274E-2</c:v>
                </c:pt>
                <c:pt idx="8">
                  <c:v>4.835188005804001E-2</c:v>
                </c:pt>
                <c:pt idx="9">
                  <c:v>4.9903899318080092E-2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A-4E6E-B387-566CED4ECD00}"/>
            </c:ext>
          </c:extLst>
        </c:ser>
        <c:ser>
          <c:idx val="1"/>
          <c:order val="1"/>
          <c:tx>
            <c:strRef>
              <c:f>'3.2'!$A$15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'3.2'!$B$13:$K$13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'3.2'!$B$15:$K$15</c:f>
              <c:numCache>
                <c:formatCode>0.0%</c:formatCode>
                <c:ptCount val="10"/>
                <c:pt idx="0">
                  <c:v>0.59394871144641326</c:v>
                </c:pt>
                <c:pt idx="1">
                  <c:v>0.58457330646237249</c:v>
                </c:pt>
                <c:pt idx="2">
                  <c:v>0.57585398886428618</c:v>
                </c:pt>
                <c:pt idx="3">
                  <c:v>0.56490280205519361</c:v>
                </c:pt>
                <c:pt idx="4">
                  <c:v>0.55658267430669484</c:v>
                </c:pt>
                <c:pt idx="5">
                  <c:v>0.54735099777093732</c:v>
                </c:pt>
                <c:pt idx="6">
                  <c:v>0.53816883839161433</c:v>
                </c:pt>
                <c:pt idx="7">
                  <c:v>0.53096881330381118</c:v>
                </c:pt>
                <c:pt idx="8">
                  <c:v>0.51927777361620908</c:v>
                </c:pt>
                <c:pt idx="9">
                  <c:v>0.51114504620731416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A-4E6E-B387-566CED4ECD00}"/>
            </c:ext>
          </c:extLst>
        </c:ser>
        <c:ser>
          <c:idx val="2"/>
          <c:order val="2"/>
          <c:tx>
            <c:strRef>
              <c:f>'3.2'!$A$17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'3.2'!$B$13:$K$13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'3.2'!$B$17:$K$17</c:f>
              <c:numCache>
                <c:formatCode>0.0%</c:formatCode>
                <c:ptCount val="10"/>
                <c:pt idx="0">
                  <c:v>0.14816622816749611</c:v>
                </c:pt>
                <c:pt idx="1">
                  <c:v>0.15629981251184968</c:v>
                </c:pt>
                <c:pt idx="2">
                  <c:v>0.15774519709640203</c:v>
                </c:pt>
                <c:pt idx="3">
                  <c:v>0.15905150343415081</c:v>
                </c:pt>
                <c:pt idx="4">
                  <c:v>0.16008439194303545</c:v>
                </c:pt>
                <c:pt idx="5">
                  <c:v>0.16332196688249656</c:v>
                </c:pt>
                <c:pt idx="6">
                  <c:v>0.17244868141156361</c:v>
                </c:pt>
                <c:pt idx="7">
                  <c:v>0.17559005040749989</c:v>
                </c:pt>
                <c:pt idx="8">
                  <c:v>0.17818172738395466</c:v>
                </c:pt>
                <c:pt idx="9">
                  <c:v>0.18020325952449909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94-48C6-9C5A-0464B6910673}"/>
            </c:ext>
          </c:extLst>
        </c:ser>
        <c:ser>
          <c:idx val="3"/>
          <c:order val="3"/>
          <c:tx>
            <c:strRef>
              <c:f>'3.2'!$A$18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'3.2'!$B$13:$K$13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'3.2'!$B$18:$K$18</c:f>
              <c:numCache>
                <c:formatCode>0.0%</c:formatCode>
                <c:ptCount val="10"/>
                <c:pt idx="0">
                  <c:v>0.20003803848226456</c:v>
                </c:pt>
                <c:pt idx="1">
                  <c:v>0.20366339206089504</c:v>
                </c:pt>
                <c:pt idx="2">
                  <c:v>0.21528688436485585</c:v>
                </c:pt>
                <c:pt idx="3">
                  <c:v>0.22728251849497677</c:v>
                </c:pt>
                <c:pt idx="4">
                  <c:v>0.23469111658349631</c:v>
                </c:pt>
                <c:pt idx="5">
                  <c:v>0.24115009022396774</c:v>
                </c:pt>
                <c:pt idx="6">
                  <c:v>0.24433712377104039</c:v>
                </c:pt>
                <c:pt idx="7">
                  <c:v>0.24615760587930466</c:v>
                </c:pt>
                <c:pt idx="8">
                  <c:v>0.25418861894179628</c:v>
                </c:pt>
                <c:pt idx="9">
                  <c:v>0.25874779495010664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94-48C6-9C5A-0464B6910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8515328"/>
        <c:axId val="408516864"/>
      </c:barChart>
      <c:catAx>
        <c:axId val="40851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516864"/>
        <c:crosses val="autoZero"/>
        <c:auto val="1"/>
        <c:lblAlgn val="ctr"/>
        <c:lblOffset val="100"/>
        <c:noMultiLvlLbl val="0"/>
      </c:catAx>
      <c:valAx>
        <c:axId val="40851686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51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23-48BF-AF02-C4C466D7F7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23-48BF-AF02-C4C466D7F7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23-48BF-AF02-C4C466D7F7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23-48BF-AF02-C4C466D7F7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('3.2'!$A$4:$A$5,'3.2'!$A$7:$A$8)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('3.2'!$B$4:$B$5,'3.2'!$B$7:$B$8)</c:f>
              <c:numCache>
                <c:formatCode>_-* #,##0_-;\-* #,##0_-;_-* "-"??_-;_-@_-</c:formatCode>
                <c:ptCount val="4"/>
                <c:pt idx="0">
                  <c:v>18249</c:v>
                </c:pt>
                <c:pt idx="1">
                  <c:v>187373</c:v>
                </c:pt>
                <c:pt idx="2">
                  <c:v>46742</c:v>
                </c:pt>
                <c:pt idx="3">
                  <c:v>63106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F-4E86-BF43-B8C588B9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D8-411A-9798-0BC48B5073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D8-411A-9798-0BC48B5073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D8-411A-9798-0BC48B5073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D8-411A-9798-0BC48B5073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('3.2'!$A$4:$A$5,'3.2'!$A$7:$A$8)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('3.2'!$K$4:$K$5,'3.2'!$K$7:$K$8)</c:f>
              <c:numCache>
                <c:formatCode>_-* #,##0_-;\-* #,##0_-;_-* "-"??_-;_-@_-</c:formatCode>
                <c:ptCount val="4"/>
                <c:pt idx="0">
                  <c:v>18954</c:v>
                </c:pt>
                <c:pt idx="1">
                  <c:v>194138</c:v>
                </c:pt>
                <c:pt idx="2">
                  <c:v>68443</c:v>
                </c:pt>
                <c:pt idx="3">
                  <c:v>98275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7-419A-9DC7-F26934DD6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'3.3'!$A$4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'3.3'!$B$4:$K$4</c:f>
              <c:numCache>
                <c:formatCode>_-* #,##0_-;\-* #,##0_-;_-* "-"??_-;_-@_-</c:formatCode>
                <c:ptCount val="10"/>
                <c:pt idx="0">
                  <c:v>17840</c:v>
                </c:pt>
                <c:pt idx="1">
                  <c:v>15353</c:v>
                </c:pt>
                <c:pt idx="2">
                  <c:v>13815</c:v>
                </c:pt>
                <c:pt idx="3">
                  <c:v>13289</c:v>
                </c:pt>
                <c:pt idx="4">
                  <c:v>13594</c:v>
                </c:pt>
                <c:pt idx="5">
                  <c:v>13847</c:v>
                </c:pt>
                <c:pt idx="6">
                  <c:v>13573</c:v>
                </c:pt>
                <c:pt idx="7">
                  <c:v>14947</c:v>
                </c:pt>
                <c:pt idx="8">
                  <c:v>16372</c:v>
                </c:pt>
                <c:pt idx="9">
                  <c:v>17890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58-416B-8635-B73627EA1FC4}"/>
            </c:ext>
          </c:extLst>
        </c:ser>
        <c:ser>
          <c:idx val="1"/>
          <c:order val="1"/>
          <c:tx>
            <c:strRef>
              <c:f>'3.3'!$A$5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'3.3'!$B$5:$K$5</c:f>
              <c:numCache>
                <c:formatCode>_-* #,##0_-;\-* #,##0_-;_-* "-"??_-;_-@_-</c:formatCode>
                <c:ptCount val="10"/>
                <c:pt idx="0">
                  <c:v>96896</c:v>
                </c:pt>
                <c:pt idx="1">
                  <c:v>83659</c:v>
                </c:pt>
                <c:pt idx="2">
                  <c:v>80561</c:v>
                </c:pt>
                <c:pt idx="3">
                  <c:v>80323</c:v>
                </c:pt>
                <c:pt idx="4">
                  <c:v>81203</c:v>
                </c:pt>
                <c:pt idx="5">
                  <c:v>82545</c:v>
                </c:pt>
                <c:pt idx="6">
                  <c:v>87009</c:v>
                </c:pt>
                <c:pt idx="7">
                  <c:v>91750</c:v>
                </c:pt>
                <c:pt idx="8">
                  <c:v>94692</c:v>
                </c:pt>
                <c:pt idx="9">
                  <c:v>99419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58-416B-8635-B73627EA1FC4}"/>
            </c:ext>
          </c:extLst>
        </c:ser>
        <c:ser>
          <c:idx val="2"/>
          <c:order val="2"/>
          <c:tx>
            <c:strRef>
              <c:f>'3.3'!$A$7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'3.3'!$B$7:$K$7</c:f>
              <c:numCache>
                <c:formatCode>_-* #,##0_-;\-* #,##0_-;_-* "-"??_-;_-@_-</c:formatCode>
                <c:ptCount val="10"/>
                <c:pt idx="0">
                  <c:v>27519</c:v>
                </c:pt>
                <c:pt idx="1">
                  <c:v>26661</c:v>
                </c:pt>
                <c:pt idx="2">
                  <c:v>26038</c:v>
                </c:pt>
                <c:pt idx="3">
                  <c:v>25686</c:v>
                </c:pt>
                <c:pt idx="4">
                  <c:v>26368</c:v>
                </c:pt>
                <c:pt idx="5">
                  <c:v>27965</c:v>
                </c:pt>
                <c:pt idx="6">
                  <c:v>30653</c:v>
                </c:pt>
                <c:pt idx="7">
                  <c:v>32549</c:v>
                </c:pt>
                <c:pt idx="8">
                  <c:v>34103</c:v>
                </c:pt>
                <c:pt idx="9">
                  <c:v>35446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D58-416B-8635-B73627EA1FC4}"/>
            </c:ext>
          </c:extLst>
        </c:ser>
        <c:ser>
          <c:idx val="3"/>
          <c:order val="3"/>
          <c:tx>
            <c:strRef>
              <c:f>'3.3'!$A$8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marker>
            <c:symbol val="none"/>
          </c:marker>
          <c:cat>
            <c:numRef>
              <c:f>'3.3'!$B$3:$K$3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'3.3'!$B$8:$K$8</c:f>
              <c:numCache>
                <c:formatCode>_-* #,##0_-;\-* #,##0_-;_-* "-"??_-;_-@_-</c:formatCode>
                <c:ptCount val="10"/>
                <c:pt idx="0">
                  <c:v>16497</c:v>
                </c:pt>
                <c:pt idx="1">
                  <c:v>15950</c:v>
                </c:pt>
                <c:pt idx="2">
                  <c:v>16203</c:v>
                </c:pt>
                <c:pt idx="3">
                  <c:v>17041</c:v>
                </c:pt>
                <c:pt idx="4">
                  <c:v>17266</c:v>
                </c:pt>
                <c:pt idx="5">
                  <c:v>18384</c:v>
                </c:pt>
                <c:pt idx="6">
                  <c:v>19921</c:v>
                </c:pt>
                <c:pt idx="7">
                  <c:v>21842</c:v>
                </c:pt>
                <c:pt idx="8">
                  <c:v>23310</c:v>
                </c:pt>
                <c:pt idx="9">
                  <c:v>24352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D58-416B-8635-B73627EA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36064"/>
        <c:axId val="408948736"/>
      </c:lineChart>
      <c:catAx>
        <c:axId val="409336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8948736"/>
        <c:crosses val="autoZero"/>
        <c:auto val="1"/>
        <c:lblAlgn val="ctr"/>
        <c:lblOffset val="100"/>
        <c:noMultiLvlLbl val="0"/>
      </c:catAx>
      <c:valAx>
        <c:axId val="4089487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93360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'3.4'!$A$13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'3.4'!$B$12:$K$12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'3.4'!$B$13:$K$13</c:f>
              <c:numCache>
                <c:formatCode>0.0%</c:formatCode>
                <c:ptCount val="10"/>
                <c:pt idx="0">
                  <c:v>0.11237653698851038</c:v>
                </c:pt>
                <c:pt idx="1">
                  <c:v>0.1084075326747774</c:v>
                </c:pt>
                <c:pt idx="2">
                  <c:v>0.10112211511012539</c:v>
                </c:pt>
                <c:pt idx="3">
                  <c:v>9.7470276296584252E-2</c:v>
                </c:pt>
                <c:pt idx="4">
                  <c:v>9.8200547565213001E-2</c:v>
                </c:pt>
                <c:pt idx="5">
                  <c:v>9.7007867396193104E-2</c:v>
                </c:pt>
                <c:pt idx="6">
                  <c:v>8.9794649236550325E-2</c:v>
                </c:pt>
                <c:pt idx="7">
                  <c:v>9.2787793007548663E-2</c:v>
                </c:pt>
                <c:pt idx="8">
                  <c:v>9.7176469191640399E-2</c:v>
                </c:pt>
                <c:pt idx="9">
                  <c:v>0.10101238234513599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A-4E6E-B387-566CED4ECD00}"/>
            </c:ext>
          </c:extLst>
        </c:ser>
        <c:ser>
          <c:idx val="1"/>
          <c:order val="1"/>
          <c:tx>
            <c:strRef>
              <c:f>'3.4'!$A$14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'3.4'!$B$12:$K$12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'3.4'!$B$14:$K$14</c:f>
              <c:numCache>
                <c:formatCode>0.0%</c:formatCode>
                <c:ptCount val="10"/>
                <c:pt idx="0">
                  <c:v>0.60967420882886514</c:v>
                </c:pt>
                <c:pt idx="1">
                  <c:v>0.59006658522980027</c:v>
                </c:pt>
                <c:pt idx="2">
                  <c:v>0.58911409268246262</c:v>
                </c:pt>
                <c:pt idx="3">
                  <c:v>0.58854032961955127</c:v>
                </c:pt>
                <c:pt idx="4">
                  <c:v>0.5860537018442401</c:v>
                </c:pt>
                <c:pt idx="5">
                  <c:v>0.57778073573815514</c:v>
                </c:pt>
                <c:pt idx="6">
                  <c:v>0.5751475297044113</c:v>
                </c:pt>
                <c:pt idx="7">
                  <c:v>0.56912991656734202</c:v>
                </c:pt>
                <c:pt idx="8">
                  <c:v>0.56163749354511294</c:v>
                </c:pt>
                <c:pt idx="9">
                  <c:v>0.56094903081188208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A-4E6E-B387-566CED4ECD00}"/>
            </c:ext>
          </c:extLst>
        </c:ser>
        <c:ser>
          <c:idx val="2"/>
          <c:order val="2"/>
          <c:tx>
            <c:strRef>
              <c:f>'3.4'!$A$16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'3.4'!$B$12:$K$12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'3.4'!$B$16:$K$16</c:f>
              <c:numCache>
                <c:formatCode>0.0%</c:formatCode>
                <c:ptCount val="10"/>
                <c:pt idx="0">
                  <c:v>0.17403245313444871</c:v>
                </c:pt>
                <c:pt idx="1">
                  <c:v>0.1889029324332912</c:v>
                </c:pt>
                <c:pt idx="2">
                  <c:v>0.19116215405110637</c:v>
                </c:pt>
                <c:pt idx="3">
                  <c:v>0.18899947923924923</c:v>
                </c:pt>
                <c:pt idx="4">
                  <c:v>0.19101935260165714</c:v>
                </c:pt>
                <c:pt idx="5">
                  <c:v>0.19641868839366405</c:v>
                </c:pt>
                <c:pt idx="6">
                  <c:v>0.20326682367884835</c:v>
                </c:pt>
                <c:pt idx="7">
                  <c:v>0.20249180572109654</c:v>
                </c:pt>
                <c:pt idx="8">
                  <c:v>0.20282887278382211</c:v>
                </c:pt>
                <c:pt idx="9">
                  <c:v>0.2005397866826269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74-4F37-BFD4-C31B35A1A1B0}"/>
            </c:ext>
          </c:extLst>
        </c:ser>
        <c:ser>
          <c:idx val="3"/>
          <c:order val="3"/>
          <c:tx>
            <c:strRef>
              <c:f>'3.4'!$A$17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'3.4'!$B$12:$K$12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'3.4'!$B$17:$K$17</c:f>
              <c:numCache>
                <c:formatCode>0.0%</c:formatCode>
                <c:ptCount val="10"/>
                <c:pt idx="0">
                  <c:v>0.10391680104817577</c:v>
                </c:pt>
                <c:pt idx="1">
                  <c:v>0.11262294966213116</c:v>
                </c:pt>
                <c:pt idx="2">
                  <c:v>0.11860163815630559</c:v>
                </c:pt>
                <c:pt idx="3">
                  <c:v>0.12498991484461526</c:v>
                </c:pt>
                <c:pt idx="4">
                  <c:v>0.12472639798888978</c:v>
                </c:pt>
                <c:pt idx="5">
                  <c:v>0.12879270847198773</c:v>
                </c:pt>
                <c:pt idx="6">
                  <c:v>0.13179099738019001</c:v>
                </c:pt>
                <c:pt idx="7">
                  <c:v>0.13559048470401272</c:v>
                </c:pt>
                <c:pt idx="8">
                  <c:v>0.1383571644794245</c:v>
                </c:pt>
                <c:pt idx="9">
                  <c:v>0.13749880016035504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74-4F37-BFD4-C31B35A1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358336"/>
        <c:axId val="409359872"/>
      </c:barChart>
      <c:catAx>
        <c:axId val="40935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9359872"/>
        <c:crosses val="autoZero"/>
        <c:auto val="1"/>
        <c:lblAlgn val="ctr"/>
        <c:lblOffset val="100"/>
        <c:noMultiLvlLbl val="0"/>
      </c:catAx>
      <c:valAx>
        <c:axId val="40935987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9358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AA-4249-8EF0-DB0B250C95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AA-4249-8EF0-DB0B250C95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AA-4249-8EF0-DB0B250C95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AA-4249-8EF0-DB0B250C95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('3.4'!$A$13:$A$14,'3.4'!$A$16:$A$17)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('3.4'!$B$13:$B$14,'3.4'!$B$16:$B$17)</c:f>
              <c:numCache>
                <c:formatCode>0.0%</c:formatCode>
                <c:ptCount val="4"/>
                <c:pt idx="0">
                  <c:v>0.11237653698851038</c:v>
                </c:pt>
                <c:pt idx="1">
                  <c:v>0.60967420882886514</c:v>
                </c:pt>
                <c:pt idx="2">
                  <c:v>0.17403245313444871</c:v>
                </c:pt>
                <c:pt idx="3">
                  <c:v>0.10391680104817577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9-4A94-B167-91F9C56C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1E-42D5-9F6A-AE309C5B80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1E-42D5-9F6A-AE309C5B80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1E-42D5-9F6A-AE309C5B80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1E-42D5-9F6A-AE309C5B8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('3.4'!$A$13:$A$14,'3.4'!$A$16:$A$17)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('3.4'!$K$13:$K$14,'3.4'!$K$16:$K$17)</c:f>
              <c:numCache>
                <c:formatCode>0.0%</c:formatCode>
                <c:ptCount val="4"/>
                <c:pt idx="0">
                  <c:v>0.10101238234513599</c:v>
                </c:pt>
                <c:pt idx="1">
                  <c:v>0.56094903081188208</c:v>
                </c:pt>
                <c:pt idx="2">
                  <c:v>0.2005397866826269</c:v>
                </c:pt>
                <c:pt idx="3">
                  <c:v>0.13749880016035504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2-4EED-BF56-1D2578304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'3.6'!$A$14</c:f>
              <c:strCache>
                <c:ptCount val="1"/>
                <c:pt idx="0">
                  <c:v>Total Industry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'3.6'!$B$13:$K$13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'3.6'!$B$14:$K$14</c:f>
              <c:numCache>
                <c:formatCode>_-* #,##0_-;\-* #,##0_-;_-* "-"??_-;_-@_-</c:formatCode>
                <c:ptCount val="10"/>
                <c:pt idx="0">
                  <c:v>90886</c:v>
                </c:pt>
                <c:pt idx="1">
                  <c:v>83282</c:v>
                </c:pt>
                <c:pt idx="2">
                  <c:v>80612</c:v>
                </c:pt>
                <c:pt idx="3">
                  <c:v>80169</c:v>
                </c:pt>
                <c:pt idx="4">
                  <c:v>81911</c:v>
                </c:pt>
                <c:pt idx="5">
                  <c:v>83143</c:v>
                </c:pt>
                <c:pt idx="6">
                  <c:v>85030</c:v>
                </c:pt>
                <c:pt idx="7">
                  <c:v>89696</c:v>
                </c:pt>
                <c:pt idx="8">
                  <c:v>93533</c:v>
                </c:pt>
                <c:pt idx="9">
                  <c:v>95783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7-456A-8A3D-11268869AE12}"/>
            </c:ext>
          </c:extLst>
        </c:ser>
        <c:ser>
          <c:idx val="1"/>
          <c:order val="1"/>
          <c:tx>
            <c:strRef>
              <c:f>'3.6'!$A$15</c:f>
              <c:strCache>
                <c:ptCount val="1"/>
                <c:pt idx="0">
                  <c:v>Business, Financial &amp; Other Services</c:v>
                </c:pt>
              </c:strCache>
            </c:strRef>
          </c:tx>
          <c:marker>
            <c:symbol val="none"/>
          </c:marker>
          <c:cat>
            <c:numRef>
              <c:f>'3.6'!$B$13:$K$13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'3.6'!$B$15:$K$15</c:f>
              <c:numCache>
                <c:formatCode>_-* #,##0_-;\-* #,##0_-;_-* "-"??_-;_-@_-</c:formatCode>
                <c:ptCount val="10"/>
                <c:pt idx="0">
                  <c:v>19223</c:v>
                </c:pt>
                <c:pt idx="1">
                  <c:v>17856</c:v>
                </c:pt>
                <c:pt idx="2">
                  <c:v>17989</c:v>
                </c:pt>
                <c:pt idx="3">
                  <c:v>19355</c:v>
                </c:pt>
                <c:pt idx="4">
                  <c:v>20372</c:v>
                </c:pt>
                <c:pt idx="5">
                  <c:v>21272</c:v>
                </c:pt>
                <c:pt idx="6">
                  <c:v>24230</c:v>
                </c:pt>
                <c:pt idx="7">
                  <c:v>27087</c:v>
                </c:pt>
                <c:pt idx="8">
                  <c:v>30121</c:v>
                </c:pt>
                <c:pt idx="9">
                  <c:v>32997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7-456A-8A3D-11268869AE12}"/>
            </c:ext>
          </c:extLst>
        </c:ser>
        <c:ser>
          <c:idx val="2"/>
          <c:order val="2"/>
          <c:tx>
            <c:strRef>
              <c:f>'3.6'!$A$16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marker>
            <c:symbol val="none"/>
          </c:marker>
          <c:cat>
            <c:numRef>
              <c:f>'3.6'!$B$13:$K$13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'3.6'!$B$16:$K$16</c:f>
              <c:numCache>
                <c:formatCode>_-* #,##0_-;\-* #,##0_-;_-* "-"??_-;_-@_-</c:formatCode>
                <c:ptCount val="10"/>
                <c:pt idx="0">
                  <c:v>46609</c:v>
                </c:pt>
                <c:pt idx="1">
                  <c:v>42057</c:v>
                </c:pt>
                <c:pt idx="2">
                  <c:v>43884</c:v>
                </c:pt>
                <c:pt idx="3">
                  <c:v>47322</c:v>
                </c:pt>
                <c:pt idx="4">
                  <c:v>51257</c:v>
                </c:pt>
                <c:pt idx="5">
                  <c:v>54316</c:v>
                </c:pt>
                <c:pt idx="6">
                  <c:v>57841</c:v>
                </c:pt>
                <c:pt idx="7">
                  <c:v>61761</c:v>
                </c:pt>
                <c:pt idx="8">
                  <c:v>68310</c:v>
                </c:pt>
                <c:pt idx="9">
                  <c:v>73923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47-456A-8A3D-11268869AE12}"/>
            </c:ext>
          </c:extLst>
        </c:ser>
        <c:ser>
          <c:idx val="3"/>
          <c:order val="3"/>
          <c:tx>
            <c:strRef>
              <c:f>'3.6'!$A$17</c:f>
              <c:strCache>
                <c:ptCount val="1"/>
                <c:pt idx="0">
                  <c:v>Total Services</c:v>
                </c:pt>
              </c:strCache>
            </c:strRef>
          </c:tx>
          <c:marker>
            <c:symbol val="none"/>
          </c:marker>
          <c:cat>
            <c:numRef>
              <c:f>'3.6'!$B$13:$K$13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'3.6'!$B$17:$K$17</c:f>
              <c:numCache>
                <c:formatCode>_-* #,##0_-;\-* #,##0_-;_-* "-"??_-;_-@_-</c:formatCode>
                <c:ptCount val="10"/>
                <c:pt idx="0">
                  <c:v>65832</c:v>
                </c:pt>
                <c:pt idx="1">
                  <c:v>59913</c:v>
                </c:pt>
                <c:pt idx="2">
                  <c:v>61873</c:v>
                </c:pt>
                <c:pt idx="3">
                  <c:v>66677</c:v>
                </c:pt>
                <c:pt idx="4">
                  <c:v>71629</c:v>
                </c:pt>
                <c:pt idx="5">
                  <c:v>75588</c:v>
                </c:pt>
                <c:pt idx="6">
                  <c:v>82071</c:v>
                </c:pt>
                <c:pt idx="7">
                  <c:v>88848</c:v>
                </c:pt>
                <c:pt idx="8">
                  <c:v>98431</c:v>
                </c:pt>
                <c:pt idx="9">
                  <c:v>106920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47-456A-8A3D-11268869A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903872"/>
        <c:axId val="411905408"/>
      </c:lineChart>
      <c:catAx>
        <c:axId val="41190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txPr>
          <a:bodyPr/>
          <a:lstStyle/>
          <a:p>
            <a:pPr>
              <a:defRPr baseline="0">
                <a:solidFill>
                  <a:schemeClr val="accent2"/>
                </a:solidFill>
              </a:defRPr>
            </a:pPr>
            <a:endParaRPr lang="en-US"/>
          </a:p>
        </c:txPr>
        <c:crossAx val="411905408"/>
        <c:crosses val="autoZero"/>
        <c:auto val="1"/>
        <c:lblAlgn val="ctr"/>
        <c:lblOffset val="100"/>
        <c:noMultiLvlLbl val="0"/>
      </c:catAx>
      <c:valAx>
        <c:axId val="4119054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txPr>
          <a:bodyPr/>
          <a:lstStyle/>
          <a:p>
            <a:pPr>
              <a:defRPr baseline="0">
                <a:solidFill>
                  <a:schemeClr val="accent2"/>
                </a:solidFill>
              </a:defRPr>
            </a:pPr>
            <a:endParaRPr lang="en-US"/>
          </a:p>
        </c:txPr>
        <c:crossAx val="411903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aseline="0">
              <a:solidFill>
                <a:schemeClr val="accent2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'3.6'!$A$5</c:f>
              <c:strCache>
                <c:ptCount val="1"/>
                <c:pt idx="0">
                  <c:v>Construction, Utilities and Primary 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'3.6'!$B$5:$K$5</c:f>
              <c:numCache>
                <c:formatCode>_-* #,##0_-;\-* #,##0_-;_-* "-"??_-;_-@_-</c:formatCode>
                <c:ptCount val="10"/>
                <c:pt idx="0">
                  <c:v>409</c:v>
                </c:pt>
                <c:pt idx="1">
                  <c:v>444</c:v>
                </c:pt>
                <c:pt idx="2">
                  <c:v>451</c:v>
                </c:pt>
                <c:pt idx="3">
                  <c:v>520</c:v>
                </c:pt>
                <c:pt idx="4">
                  <c:v>608</c:v>
                </c:pt>
                <c:pt idx="5">
                  <c:v>677</c:v>
                </c:pt>
                <c:pt idx="6">
                  <c:v>763</c:v>
                </c:pt>
                <c:pt idx="7">
                  <c:v>1112</c:v>
                </c:pt>
                <c:pt idx="8">
                  <c:v>1056</c:v>
                </c:pt>
                <c:pt idx="9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7-496B-B9AF-1F72FB8B250E}"/>
            </c:ext>
          </c:extLst>
        </c:ser>
        <c:ser>
          <c:idx val="1"/>
          <c:order val="1"/>
          <c:tx>
            <c:strRef>
              <c:f>'3.6'!$A$6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'3.6'!$B$6:$K$6</c:f>
              <c:numCache>
                <c:formatCode>_-* #,##0_-;\-* #,##0_-;_-* "-"??_-;_-@_-</c:formatCode>
                <c:ptCount val="10"/>
                <c:pt idx="0">
                  <c:v>90477</c:v>
                </c:pt>
                <c:pt idx="1">
                  <c:v>82838</c:v>
                </c:pt>
                <c:pt idx="2">
                  <c:v>80161</c:v>
                </c:pt>
                <c:pt idx="3">
                  <c:v>79649</c:v>
                </c:pt>
                <c:pt idx="4">
                  <c:v>81303</c:v>
                </c:pt>
                <c:pt idx="5">
                  <c:v>82466</c:v>
                </c:pt>
                <c:pt idx="6">
                  <c:v>84267</c:v>
                </c:pt>
                <c:pt idx="7">
                  <c:v>88584</c:v>
                </c:pt>
                <c:pt idx="8">
                  <c:v>92477</c:v>
                </c:pt>
                <c:pt idx="9">
                  <c:v>94719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7-496B-B9AF-1F72FB8B250E}"/>
            </c:ext>
          </c:extLst>
        </c:ser>
        <c:ser>
          <c:idx val="2"/>
          <c:order val="2"/>
          <c:tx>
            <c:strRef>
              <c:f>'3.6'!$A$8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'3.6'!$B$8:$K$8</c:f>
              <c:numCache>
                <c:formatCode>_-* #,##0_-;\-* #,##0_-;_-* "-"??_-;_-@_-</c:formatCode>
                <c:ptCount val="10"/>
                <c:pt idx="0">
                  <c:v>19223</c:v>
                </c:pt>
                <c:pt idx="1">
                  <c:v>17856</c:v>
                </c:pt>
                <c:pt idx="2">
                  <c:v>17989</c:v>
                </c:pt>
                <c:pt idx="3">
                  <c:v>19355</c:v>
                </c:pt>
                <c:pt idx="4">
                  <c:v>20372</c:v>
                </c:pt>
                <c:pt idx="5">
                  <c:v>21272</c:v>
                </c:pt>
                <c:pt idx="6">
                  <c:v>24230</c:v>
                </c:pt>
                <c:pt idx="7">
                  <c:v>27087</c:v>
                </c:pt>
                <c:pt idx="8">
                  <c:v>30121</c:v>
                </c:pt>
                <c:pt idx="9">
                  <c:v>32997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7-496B-B9AF-1F72FB8B250E}"/>
            </c:ext>
          </c:extLst>
        </c:ser>
        <c:ser>
          <c:idx val="3"/>
          <c:order val="3"/>
          <c:tx>
            <c:strRef>
              <c:f>'3.6'!$A$9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'3.6'!$B$4:$K$4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'3.6'!$B$9:$K$9</c:f>
              <c:numCache>
                <c:formatCode>_-* #,##0_-;\-* #,##0_-;_-* "-"??_-;_-@_-</c:formatCode>
                <c:ptCount val="10"/>
                <c:pt idx="0">
                  <c:v>46609</c:v>
                </c:pt>
                <c:pt idx="1">
                  <c:v>42057</c:v>
                </c:pt>
                <c:pt idx="2">
                  <c:v>43884</c:v>
                </c:pt>
                <c:pt idx="3">
                  <c:v>47322</c:v>
                </c:pt>
                <c:pt idx="4">
                  <c:v>51257</c:v>
                </c:pt>
                <c:pt idx="5">
                  <c:v>54316</c:v>
                </c:pt>
                <c:pt idx="6">
                  <c:v>57841</c:v>
                </c:pt>
                <c:pt idx="7">
                  <c:v>61761</c:v>
                </c:pt>
                <c:pt idx="8">
                  <c:v>68310</c:v>
                </c:pt>
                <c:pt idx="9">
                  <c:v>73923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A7-496B-B9AF-1F72FB8B2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957888"/>
        <c:axId val="411963776"/>
      </c:lineChart>
      <c:catAx>
        <c:axId val="41195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63776"/>
        <c:crosses val="autoZero"/>
        <c:auto val="1"/>
        <c:lblAlgn val="ctr"/>
        <c:lblOffset val="100"/>
        <c:noMultiLvlLbl val="0"/>
      </c:catAx>
      <c:valAx>
        <c:axId val="4119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5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'3.7'!$A$31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'3.7'!$B$29:$K$29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'3.7'!$B$31:$K$31</c:f>
              <c:numCache>
                <c:formatCode>0%</c:formatCode>
                <c:ptCount val="10"/>
                <c:pt idx="0">
                  <c:v>0.12265980933906763</c:v>
                </c:pt>
                <c:pt idx="1">
                  <c:v>0.12469709137888893</c:v>
                </c:pt>
                <c:pt idx="2">
                  <c:v>0.12625188616345581</c:v>
                </c:pt>
                <c:pt idx="3">
                  <c:v>0.13180474783106111</c:v>
                </c:pt>
                <c:pt idx="4">
                  <c:v>0.13268203725413574</c:v>
                </c:pt>
                <c:pt idx="5">
                  <c:v>0.13401288973168443</c:v>
                </c:pt>
                <c:pt idx="6">
                  <c:v>0.14500212446364774</c:v>
                </c:pt>
                <c:pt idx="7">
                  <c:v>0.15171050273321982</c:v>
                </c:pt>
                <c:pt idx="8">
                  <c:v>0.15690962888874999</c:v>
                </c:pt>
                <c:pt idx="9">
                  <c:v>0.16278496124872349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A-4E6E-B387-566CED4ECD00}"/>
            </c:ext>
          </c:extLst>
        </c:ser>
        <c:ser>
          <c:idx val="2"/>
          <c:order val="1"/>
          <c:tx>
            <c:strRef>
              <c:f>'3.7'!$A$32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'3.7'!$B$29:$K$29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'3.7'!$B$32:$K$32</c:f>
              <c:numCache>
                <c:formatCode>0%</c:formatCode>
                <c:ptCount val="10"/>
                <c:pt idx="0">
                  <c:v>0.29740680713128037</c:v>
                </c:pt>
                <c:pt idx="1">
                  <c:v>0.29370438911973185</c:v>
                </c:pt>
                <c:pt idx="2">
                  <c:v>0.30799031476997579</c:v>
                </c:pt>
                <c:pt idx="3">
                  <c:v>0.32225596883810248</c:v>
                </c:pt>
                <c:pt idx="4">
                  <c:v>0.33383483131431546</c:v>
                </c:pt>
                <c:pt idx="5">
                  <c:v>0.34218898639837209</c:v>
                </c:pt>
                <c:pt idx="6">
                  <c:v>0.34614394886924676</c:v>
                </c:pt>
                <c:pt idx="7">
                  <c:v>0.34591473250291244</c:v>
                </c:pt>
                <c:pt idx="8">
                  <c:v>0.35584797149465525</c:v>
                </c:pt>
                <c:pt idx="9">
                  <c:v>0.36468626512681113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09-4C75-B940-2508602D5E8C}"/>
            </c:ext>
          </c:extLst>
        </c:ser>
        <c:ser>
          <c:idx val="0"/>
          <c:order val="2"/>
          <c:tx>
            <c:strRef>
              <c:f>'3.7'!$A$30</c:f>
              <c:strCache>
                <c:ptCount val="1"/>
                <c:pt idx="0">
                  <c:v>Total Industry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'3.7'!$B$29:$K$29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'3.7'!$B$30:$K$30</c:f>
              <c:numCache>
                <c:formatCode>0%</c:formatCode>
                <c:ptCount val="10"/>
                <c:pt idx="0">
                  <c:v>0.57993338352965196</c:v>
                </c:pt>
                <c:pt idx="1">
                  <c:v>0.5815985195013792</c:v>
                </c:pt>
                <c:pt idx="2">
                  <c:v>0.56575779906656842</c:v>
                </c:pt>
                <c:pt idx="3">
                  <c:v>0.54593928333083641</c:v>
                </c:pt>
                <c:pt idx="4">
                  <c:v>0.5334831314315488</c:v>
                </c:pt>
                <c:pt idx="5">
                  <c:v>0.52379812386994351</c:v>
                </c:pt>
                <c:pt idx="6">
                  <c:v>0.50885392666710549</c:v>
                </c:pt>
                <c:pt idx="7">
                  <c:v>0.50237476476386778</c:v>
                </c:pt>
                <c:pt idx="8">
                  <c:v>0.48724239961659477</c:v>
                </c:pt>
                <c:pt idx="9">
                  <c:v>0.47252877362446533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A-4E6E-B387-566CED4E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570560"/>
        <c:axId val="411572096"/>
      </c:barChart>
      <c:catAx>
        <c:axId val="41157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11572096"/>
        <c:crosses val="autoZero"/>
        <c:auto val="1"/>
        <c:lblAlgn val="ctr"/>
        <c:lblOffset val="100"/>
        <c:noMultiLvlLbl val="0"/>
      </c:catAx>
      <c:valAx>
        <c:axId val="4115720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11570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C'!$A$19</c:f>
              <c:strCache>
                <c:ptCount val="1"/>
                <c:pt idx="0">
                  <c:v>Dublin 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'Figure C'!$B$3:$K$3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C'!$B$19:$K$19</c:f>
              <c:numCache>
                <c:formatCode>_-* #,##0_-;\-* #,##0_-;_-* "-"??_-;_-@_-</c:formatCode>
                <c:ptCount val="10"/>
                <c:pt idx="0">
                  <c:v>108237</c:v>
                </c:pt>
                <c:pt idx="1">
                  <c:v>99550</c:v>
                </c:pt>
                <c:pt idx="2">
                  <c:v>96867</c:v>
                </c:pt>
                <c:pt idx="3">
                  <c:v>98895</c:v>
                </c:pt>
                <c:pt idx="4">
                  <c:v>103115</c:v>
                </c:pt>
                <c:pt idx="5">
                  <c:v>107408</c:v>
                </c:pt>
                <c:pt idx="6">
                  <c:v>114191</c:v>
                </c:pt>
                <c:pt idx="7">
                  <c:v>123080</c:v>
                </c:pt>
                <c:pt idx="8">
                  <c:v>132538</c:v>
                </c:pt>
                <c:pt idx="9">
                  <c:v>141511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0-4CE6-A6BC-8273DA6225C2}"/>
            </c:ext>
          </c:extLst>
        </c:ser>
        <c:ser>
          <c:idx val="1"/>
          <c:order val="1"/>
          <c:tx>
            <c:strRef>
              <c:f>'Figure C'!$A$20</c:f>
              <c:strCache>
                <c:ptCount val="1"/>
                <c:pt idx="0">
                  <c:v>South &amp; East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C'!$B$20:$K$20</c:f>
              <c:numCache>
                <c:formatCode>General</c:formatCode>
                <c:ptCount val="10"/>
                <c:pt idx="0">
                  <c:v>134342</c:v>
                </c:pt>
                <c:pt idx="1">
                  <c:v>119998</c:v>
                </c:pt>
                <c:pt idx="2">
                  <c:v>118726</c:v>
                </c:pt>
                <c:pt idx="3">
                  <c:v>119747</c:v>
                </c:pt>
                <c:pt idx="4">
                  <c:v>122878</c:v>
                </c:pt>
                <c:pt idx="5">
                  <c:v>125751</c:v>
                </c:pt>
                <c:pt idx="6">
                  <c:v>132445</c:v>
                </c:pt>
                <c:pt idx="7">
                  <c:v>141228</c:v>
                </c:pt>
                <c:pt idx="8">
                  <c:v>148510</c:v>
                </c:pt>
                <c:pt idx="9">
                  <c:v>155033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0-4CE6-A6BC-8273DA6225C2}"/>
            </c:ext>
          </c:extLst>
        </c:ser>
        <c:ser>
          <c:idx val="2"/>
          <c:order val="2"/>
          <c:tx>
            <c:strRef>
              <c:f>'Figure C'!$A$21</c:f>
              <c:strCache>
                <c:ptCount val="1"/>
                <c:pt idx="0">
                  <c:v>BMW Area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C'!$B$3:$K$3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C'!$B$21:$K$21</c:f>
              <c:numCache>
                <c:formatCode>General</c:formatCode>
                <c:ptCount val="10"/>
                <c:pt idx="0">
                  <c:v>72891</c:v>
                </c:pt>
                <c:pt idx="1">
                  <c:v>65270</c:v>
                </c:pt>
                <c:pt idx="2">
                  <c:v>63509</c:v>
                </c:pt>
                <c:pt idx="3">
                  <c:v>64543</c:v>
                </c:pt>
                <c:pt idx="4">
                  <c:v>65978</c:v>
                </c:pt>
                <c:pt idx="5">
                  <c:v>68313</c:v>
                </c:pt>
                <c:pt idx="6">
                  <c:v>71621</c:v>
                </c:pt>
                <c:pt idx="7">
                  <c:v>75324</c:v>
                </c:pt>
                <c:pt idx="8">
                  <c:v>79393</c:v>
                </c:pt>
                <c:pt idx="9">
                  <c:v>83266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0-4CE6-A6BC-8273DA622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920007"/>
        <c:axId val="689915415"/>
      </c:lineChart>
      <c:catAx>
        <c:axId val="689920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15415"/>
        <c:crosses val="autoZero"/>
        <c:auto val="1"/>
        <c:lblAlgn val="ctr"/>
        <c:lblOffset val="100"/>
        <c:noMultiLvlLbl val="0"/>
      </c:catAx>
      <c:valAx>
        <c:axId val="68991541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20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B3-425C-B67D-3DCDE21526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02-4364-A241-CB05AC0AF8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02-4364-A241-CB05AC0AF8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'3.7'!$A$23:$A$25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'3.7'!$B$23:$B$25</c:f>
              <c:numCache>
                <c:formatCode>_-* #,##0_-;\-* #,##0_-;_-* "-"??_-;_-@_-</c:formatCode>
                <c:ptCount val="3"/>
                <c:pt idx="0">
                  <c:v>90886</c:v>
                </c:pt>
                <c:pt idx="1">
                  <c:v>19223</c:v>
                </c:pt>
                <c:pt idx="2">
                  <c:v>46609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3-425C-B67D-3DCDE2152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F-4138-A856-F6D2BC98B1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1A-493C-A934-C44D0E4582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1A-493C-A934-C44D0E4582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'3.7'!$A$23:$A$25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'3.7'!$K$23:$K$25</c:f>
              <c:numCache>
                <c:formatCode>_-* #,##0_-;\-* #,##0_-;_-* "-"??_-;_-@_-</c:formatCode>
                <c:ptCount val="3"/>
                <c:pt idx="0">
                  <c:v>95783</c:v>
                </c:pt>
                <c:pt idx="1">
                  <c:v>32997</c:v>
                </c:pt>
                <c:pt idx="2">
                  <c:v>73923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F-4138-A856-F6D2BC98B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D'!$A$4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D'!$B$4:$K$4</c:f>
              <c:numCache>
                <c:formatCode>_-* #,##0_-;\-* #,##0_-;_-* "-"??_-;_-@_-</c:formatCode>
                <c:ptCount val="10"/>
                <c:pt idx="0">
                  <c:v>205622</c:v>
                </c:pt>
                <c:pt idx="1">
                  <c:v>182294</c:v>
                </c:pt>
                <c:pt idx="2">
                  <c:v>174988</c:v>
                </c:pt>
                <c:pt idx="3">
                  <c:v>173781</c:v>
                </c:pt>
                <c:pt idx="4">
                  <c:v>176708</c:v>
                </c:pt>
                <c:pt idx="5">
                  <c:v>179535</c:v>
                </c:pt>
                <c:pt idx="6">
                  <c:v>185612</c:v>
                </c:pt>
                <c:pt idx="7">
                  <c:v>196393</c:v>
                </c:pt>
                <c:pt idx="8">
                  <c:v>204597</c:v>
                </c:pt>
                <c:pt idx="9">
                  <c:v>213092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3-4987-B580-2AE48E6490EC}"/>
            </c:ext>
          </c:extLst>
        </c:ser>
        <c:ser>
          <c:idx val="1"/>
          <c:order val="1"/>
          <c:tx>
            <c:strRef>
              <c:f>'Figure D'!$A$5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'Figure D'!$B$3:$K$3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'Figure D'!$B$5:$K$5</c:f>
              <c:numCache>
                <c:formatCode>_-* #,##0_-;\-* #,##0_-;_-* "-"??_-;_-@_-</c:formatCode>
                <c:ptCount val="10"/>
                <c:pt idx="0">
                  <c:v>109848</c:v>
                </c:pt>
                <c:pt idx="1">
                  <c:v>102524</c:v>
                </c:pt>
                <c:pt idx="2">
                  <c:v>104114</c:v>
                </c:pt>
                <c:pt idx="3">
                  <c:v>109404</c:v>
                </c:pt>
                <c:pt idx="4">
                  <c:v>115263</c:v>
                </c:pt>
                <c:pt idx="5">
                  <c:v>121937</c:v>
                </c:pt>
                <c:pt idx="6">
                  <c:v>132645</c:v>
                </c:pt>
                <c:pt idx="7">
                  <c:v>143239</c:v>
                </c:pt>
                <c:pt idx="8">
                  <c:v>155844</c:v>
                </c:pt>
                <c:pt idx="9">
                  <c:v>166718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3-4987-B580-2AE48E64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410496"/>
        <c:axId val="168633472"/>
      </c:lineChart>
      <c:catAx>
        <c:axId val="16841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168633472"/>
        <c:crosses val="autoZero"/>
        <c:auto val="1"/>
        <c:lblAlgn val="ctr"/>
        <c:lblOffset val="100"/>
        <c:noMultiLvlLbl val="0"/>
      </c:catAx>
      <c:valAx>
        <c:axId val="1686334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168410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'1.1'!$B$3:$K$3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'1.1'!$B$4:$K$4</c:f>
              <c:numCache>
                <c:formatCode>_-* #,##0_-;\-* #,##0_-;_-* "-"??_-;_-@_-</c:formatCode>
                <c:ptCount val="10"/>
                <c:pt idx="0">
                  <c:v>156718</c:v>
                </c:pt>
                <c:pt idx="1">
                  <c:v>143195</c:v>
                </c:pt>
                <c:pt idx="2">
                  <c:v>142485</c:v>
                </c:pt>
                <c:pt idx="3">
                  <c:v>146846</c:v>
                </c:pt>
                <c:pt idx="4">
                  <c:v>153540</c:v>
                </c:pt>
                <c:pt idx="5">
                  <c:v>158731</c:v>
                </c:pt>
                <c:pt idx="6">
                  <c:v>167101</c:v>
                </c:pt>
                <c:pt idx="7">
                  <c:v>178544</c:v>
                </c:pt>
                <c:pt idx="8">
                  <c:v>191964</c:v>
                </c:pt>
                <c:pt idx="9">
                  <c:v>202703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A-4EF6-8EE4-70B4F6AEC065}"/>
            </c:ext>
          </c:extLst>
        </c:ser>
        <c:ser>
          <c:idx val="1"/>
          <c:order val="1"/>
          <c:tx>
            <c:strRef>
              <c:f>'1.1'!$A$5</c:f>
              <c:strCache>
                <c:ptCount val="1"/>
                <c:pt idx="0">
                  <c:v>Irish Owned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'1.1'!$B$3:$K$3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'1.1'!$B$5:$K$5</c:f>
              <c:numCache>
                <c:formatCode>_-* #,##0_-;\-* #,##0_-;_-* "-"??_-;_-@_-</c:formatCode>
                <c:ptCount val="10"/>
                <c:pt idx="0">
                  <c:v>158752</c:v>
                </c:pt>
                <c:pt idx="1">
                  <c:v>141623</c:v>
                </c:pt>
                <c:pt idx="2">
                  <c:v>136617</c:v>
                </c:pt>
                <c:pt idx="3">
                  <c:v>136339</c:v>
                </c:pt>
                <c:pt idx="4">
                  <c:v>138431</c:v>
                </c:pt>
                <c:pt idx="5">
                  <c:v>142741</c:v>
                </c:pt>
                <c:pt idx="6">
                  <c:v>151156</c:v>
                </c:pt>
                <c:pt idx="7">
                  <c:v>161088</c:v>
                </c:pt>
                <c:pt idx="8">
                  <c:v>168477</c:v>
                </c:pt>
                <c:pt idx="9">
                  <c:v>177107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AA-4EF6-8EE4-70B4F6AEC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385792"/>
        <c:axId val="406387328"/>
      </c:lineChart>
      <c:catAx>
        <c:axId val="4063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387328"/>
        <c:crosses val="autoZero"/>
        <c:auto val="1"/>
        <c:lblAlgn val="ctr"/>
        <c:lblOffset val="100"/>
        <c:noMultiLvlLbl val="0"/>
      </c:catAx>
      <c:valAx>
        <c:axId val="406387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6385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solidFill>
            <a:schemeClr val="accent2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'1.2'!$B$3:$K$3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'1.2'!$B$4:$K$4</c:f>
              <c:numCache>
                <c:formatCode>_-* #,##0_-;\-* #,##0_-;_-* "-"??_-;_-@_-</c:formatCode>
                <c:ptCount val="10"/>
                <c:pt idx="0">
                  <c:v>14942</c:v>
                </c:pt>
                <c:pt idx="1">
                  <c:v>13447</c:v>
                </c:pt>
                <c:pt idx="2">
                  <c:v>16167</c:v>
                </c:pt>
                <c:pt idx="3">
                  <c:v>17367</c:v>
                </c:pt>
                <c:pt idx="4">
                  <c:v>18003</c:v>
                </c:pt>
                <c:pt idx="5">
                  <c:v>19974</c:v>
                </c:pt>
                <c:pt idx="6">
                  <c:v>19001</c:v>
                </c:pt>
                <c:pt idx="7">
                  <c:v>19954</c:v>
                </c:pt>
                <c:pt idx="8">
                  <c:v>19976</c:v>
                </c:pt>
                <c:pt idx="9">
                  <c:v>20445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1A-4F8D-9A35-94823D1B7DD1}"/>
            </c:ext>
          </c:extLst>
        </c:ser>
        <c:ser>
          <c:idx val="1"/>
          <c:order val="1"/>
          <c:tx>
            <c:strRef>
              <c:f>'1.2'!$A$5</c:f>
              <c:strCache>
                <c:ptCount val="1"/>
                <c:pt idx="0">
                  <c:v>Irish Owned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'1.2'!$B$3:$K$3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'1.2'!$B$5:$K$5</c:f>
              <c:numCache>
                <c:formatCode>_-* #,##0_-;\-* #,##0_-;_-* "-"??_-;_-@_-</c:formatCode>
                <c:ptCount val="10"/>
                <c:pt idx="0">
                  <c:v>16817</c:v>
                </c:pt>
                <c:pt idx="1">
                  <c:v>17275</c:v>
                </c:pt>
                <c:pt idx="2">
                  <c:v>19135</c:v>
                </c:pt>
                <c:pt idx="3">
                  <c:v>19914</c:v>
                </c:pt>
                <c:pt idx="4">
                  <c:v>19611</c:v>
                </c:pt>
                <c:pt idx="5">
                  <c:v>21595</c:v>
                </c:pt>
                <c:pt idx="6">
                  <c:v>24472</c:v>
                </c:pt>
                <c:pt idx="7">
                  <c:v>25920</c:v>
                </c:pt>
                <c:pt idx="8">
                  <c:v>26449</c:v>
                </c:pt>
                <c:pt idx="9">
                  <c:v>27776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1A-4F8D-9A35-94823D1B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606208"/>
        <c:axId val="406607744"/>
      </c:lineChart>
      <c:catAx>
        <c:axId val="4066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607744"/>
        <c:crosses val="autoZero"/>
        <c:auto val="1"/>
        <c:lblAlgn val="ctr"/>
        <c:lblOffset val="100"/>
        <c:noMultiLvlLbl val="0"/>
      </c:catAx>
      <c:valAx>
        <c:axId val="4066077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6606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'1.3'!$A$4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'1.3'!$B$4:$K$4</c:f>
              <c:numCache>
                <c:formatCode>_-* #,##0_-;\-* #,##0_-;_-* "-"??_-;_-@_-</c:formatCode>
                <c:ptCount val="10"/>
                <c:pt idx="0">
                  <c:v>205622</c:v>
                </c:pt>
                <c:pt idx="1">
                  <c:v>182294</c:v>
                </c:pt>
                <c:pt idx="2">
                  <c:v>174988</c:v>
                </c:pt>
                <c:pt idx="3">
                  <c:v>173781</c:v>
                </c:pt>
                <c:pt idx="4">
                  <c:v>176708</c:v>
                </c:pt>
                <c:pt idx="5">
                  <c:v>179535</c:v>
                </c:pt>
                <c:pt idx="6">
                  <c:v>185612</c:v>
                </c:pt>
                <c:pt idx="7">
                  <c:v>196393</c:v>
                </c:pt>
                <c:pt idx="8">
                  <c:v>204597</c:v>
                </c:pt>
                <c:pt idx="9">
                  <c:v>213092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8-48E0-ADFC-522BBF7EBCB0}"/>
            </c:ext>
          </c:extLst>
        </c:ser>
        <c:ser>
          <c:idx val="1"/>
          <c:order val="1"/>
          <c:tx>
            <c:strRef>
              <c:f>'1.3'!$A$5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'1.3'!$B$3:$K$3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'1.3'!$B$5:$K$5</c:f>
              <c:numCache>
                <c:formatCode>_-* #,##0_-;\-* #,##0_-;_-* "-"??_-;_-@_-</c:formatCode>
                <c:ptCount val="10"/>
                <c:pt idx="0">
                  <c:v>109848</c:v>
                </c:pt>
                <c:pt idx="1">
                  <c:v>102524</c:v>
                </c:pt>
                <c:pt idx="2">
                  <c:v>104114</c:v>
                </c:pt>
                <c:pt idx="3">
                  <c:v>109404</c:v>
                </c:pt>
                <c:pt idx="4">
                  <c:v>115263</c:v>
                </c:pt>
                <c:pt idx="5">
                  <c:v>121937</c:v>
                </c:pt>
                <c:pt idx="6">
                  <c:v>132645</c:v>
                </c:pt>
                <c:pt idx="7">
                  <c:v>143239</c:v>
                </c:pt>
                <c:pt idx="8">
                  <c:v>155844</c:v>
                </c:pt>
                <c:pt idx="9">
                  <c:v>166718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8-48E0-ADFC-522BBF7EB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654976"/>
        <c:axId val="406656512"/>
      </c:lineChart>
      <c:catAx>
        <c:axId val="40665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656512"/>
        <c:crosses val="autoZero"/>
        <c:auto val="1"/>
        <c:lblAlgn val="ctr"/>
        <c:lblOffset val="100"/>
        <c:noMultiLvlLbl val="0"/>
      </c:catAx>
      <c:valAx>
        <c:axId val="4066565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-* #,##0_-;\-* #,##0_-;_-* &quot;-&quot;??_-;_-@_-" sourceLinked="1"/>
        <c:majorTickMark val="in"/>
        <c:minorTickMark val="none"/>
        <c:tickLblPos val="nextTo"/>
        <c:spPr>
          <a:ln>
            <a:solidFill>
              <a:srgbClr val="0D76A6"/>
            </a:solidFill>
          </a:ln>
        </c:spPr>
        <c:crossAx val="406654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Foreign-Owned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'1.4'!$A$14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'1.4'!$B$14:$K$14</c:f>
              <c:numCache>
                <c:formatCode>0.0%</c:formatCode>
                <c:ptCount val="10"/>
                <c:pt idx="0">
                  <c:v>0.57993338352965196</c:v>
                </c:pt>
                <c:pt idx="1">
                  <c:v>0.5815985195013792</c:v>
                </c:pt>
                <c:pt idx="2">
                  <c:v>0.56575779906656842</c:v>
                </c:pt>
                <c:pt idx="3">
                  <c:v>0.54593928333083641</c:v>
                </c:pt>
                <c:pt idx="4">
                  <c:v>0.5334831314315488</c:v>
                </c:pt>
                <c:pt idx="5">
                  <c:v>0.52379812386994351</c:v>
                </c:pt>
                <c:pt idx="6">
                  <c:v>0.50885392666710549</c:v>
                </c:pt>
                <c:pt idx="7">
                  <c:v>0.50237476476386778</c:v>
                </c:pt>
                <c:pt idx="8">
                  <c:v>0.48724239961659477</c:v>
                </c:pt>
                <c:pt idx="9">
                  <c:v>0.47252877362446533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94-4DE4-A96A-5BD4D3EDE4E4}"/>
            </c:ext>
          </c:extLst>
        </c:ser>
        <c:ser>
          <c:idx val="1"/>
          <c:order val="1"/>
          <c:tx>
            <c:strRef>
              <c:f>'1.4'!$A$15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'1.4'!$B$13:$K$13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'1.4'!$B$15:$K$15</c:f>
              <c:numCache>
                <c:formatCode>0.0%</c:formatCode>
                <c:ptCount val="10"/>
                <c:pt idx="0">
                  <c:v>0.42006661647034799</c:v>
                </c:pt>
                <c:pt idx="1">
                  <c:v>0.41840148049862075</c:v>
                </c:pt>
                <c:pt idx="2">
                  <c:v>0.43424220093343158</c:v>
                </c:pt>
                <c:pt idx="3">
                  <c:v>0.45406071666916359</c:v>
                </c:pt>
                <c:pt idx="4">
                  <c:v>0.4665168685684512</c:v>
                </c:pt>
                <c:pt idx="5">
                  <c:v>0.47620187613005649</c:v>
                </c:pt>
                <c:pt idx="6">
                  <c:v>0.49114607333289445</c:v>
                </c:pt>
                <c:pt idx="7">
                  <c:v>0.49762523523613228</c:v>
                </c:pt>
                <c:pt idx="8">
                  <c:v>0.51275760038340523</c:v>
                </c:pt>
                <c:pt idx="9">
                  <c:v>0.52747122637553467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94-4DE4-A96A-5BD4D3EDE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14720"/>
        <c:axId val="406816256"/>
      </c:barChart>
      <c:catAx>
        <c:axId val="40681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816256"/>
        <c:crosses val="autoZero"/>
        <c:auto val="1"/>
        <c:lblAlgn val="ctr"/>
        <c:lblOffset val="100"/>
        <c:noMultiLvlLbl val="0"/>
      </c:catAx>
      <c:valAx>
        <c:axId val="40681625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814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Irish-Owned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'1.4'!$A$18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'1.4'!$B$18:$K$18</c:f>
              <c:numCache>
                <c:formatCode>0.0%</c:formatCode>
                <c:ptCount val="10"/>
                <c:pt idx="0">
                  <c:v>0.72273735134045558</c:v>
                </c:pt>
                <c:pt idx="1">
                  <c:v>0.69912372990262883</c:v>
                </c:pt>
                <c:pt idx="2">
                  <c:v>0.69080714698756374</c:v>
                </c:pt>
                <c:pt idx="3">
                  <c:v>0.68661204790998909</c:v>
                </c:pt>
                <c:pt idx="4">
                  <c:v>0.68479603557006741</c:v>
                </c:pt>
                <c:pt idx="5">
                  <c:v>0.67529301321974766</c:v>
                </c:pt>
                <c:pt idx="6">
                  <c:v>0.66541850803143776</c:v>
                </c:pt>
                <c:pt idx="7">
                  <c:v>0.66235225466825587</c:v>
                </c:pt>
                <c:pt idx="8">
                  <c:v>0.65922351418888037</c:v>
                </c:pt>
                <c:pt idx="9">
                  <c:v>0.66236230075604008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A0-4ADA-AB1E-09C33FC61729}"/>
            </c:ext>
          </c:extLst>
        </c:ser>
        <c:ser>
          <c:idx val="1"/>
          <c:order val="1"/>
          <c:tx>
            <c:strRef>
              <c:f>'1.4'!$A$19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'1.4'!$B$17:$K$17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'1.4'!$B$19:$K$19</c:f>
              <c:numCache>
                <c:formatCode>0.0%</c:formatCode>
                <c:ptCount val="10"/>
                <c:pt idx="0">
                  <c:v>0.27726264865954442</c:v>
                </c:pt>
                <c:pt idx="1">
                  <c:v>0.30087627009737117</c:v>
                </c:pt>
                <c:pt idx="2">
                  <c:v>0.30919285301243621</c:v>
                </c:pt>
                <c:pt idx="3">
                  <c:v>0.31338795209001091</c:v>
                </c:pt>
                <c:pt idx="4">
                  <c:v>0.31520396442993259</c:v>
                </c:pt>
                <c:pt idx="5">
                  <c:v>0.32470698678025234</c:v>
                </c:pt>
                <c:pt idx="6">
                  <c:v>0.33458149196856229</c:v>
                </c:pt>
                <c:pt idx="7">
                  <c:v>0.33764774533174413</c:v>
                </c:pt>
                <c:pt idx="8">
                  <c:v>0.34077648581111963</c:v>
                </c:pt>
                <c:pt idx="9">
                  <c:v>0.33763769924395987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A0-4ADA-AB1E-09C33FC61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941696"/>
        <c:axId val="406943232"/>
      </c:barChart>
      <c:catAx>
        <c:axId val="406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943232"/>
        <c:crosses val="autoZero"/>
        <c:auto val="1"/>
        <c:lblAlgn val="ctr"/>
        <c:lblOffset val="100"/>
        <c:noMultiLvlLbl val="0"/>
      </c:catAx>
      <c:valAx>
        <c:axId val="40694323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406941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7</xdr:row>
      <xdr:rowOff>180975</xdr:rowOff>
    </xdr:from>
    <xdr:to>
      <xdr:col>9</xdr:col>
      <xdr:colOff>600075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5B78A0-2354-4FA0-A5C2-7A2D03E04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14</xdr:row>
      <xdr:rowOff>47625</xdr:rowOff>
    </xdr:from>
    <xdr:to>
      <xdr:col>9</xdr:col>
      <xdr:colOff>590550</xdr:colOff>
      <xdr:row>28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7E5569-1519-4930-8BD4-2688B8CD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95250</xdr:rowOff>
    </xdr:from>
    <xdr:to>
      <xdr:col>8</xdr:col>
      <xdr:colOff>333375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3F8A35-73F5-4433-A476-F21036E2F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519112</xdr:colOff>
      <xdr:row>11</xdr:row>
      <xdr:rowOff>9525</xdr:rowOff>
    </xdr:from>
    <xdr:to>
      <xdr:col>10</xdr:col>
      <xdr:colOff>214312</xdr:colOff>
      <xdr:row>25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F6E743-83A4-4195-A714-F3F283DE3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557212</xdr:colOff>
      <xdr:row>11</xdr:row>
      <xdr:rowOff>9525</xdr:rowOff>
    </xdr:from>
    <xdr:to>
      <xdr:col>10</xdr:col>
      <xdr:colOff>252412</xdr:colOff>
      <xdr:row>25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769448-BEF3-4107-A903-3EFB038D2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</xdr:colOff>
      <xdr:row>15</xdr:row>
      <xdr:rowOff>133350</xdr:rowOff>
    </xdr:from>
    <xdr:to>
      <xdr:col>9</xdr:col>
      <xdr:colOff>23812</xdr:colOff>
      <xdr:row>30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D39491-FC00-4990-A39F-8BFCB6957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31</xdr:row>
      <xdr:rowOff>19050</xdr:rowOff>
    </xdr:from>
    <xdr:to>
      <xdr:col>8</xdr:col>
      <xdr:colOff>538162</xdr:colOff>
      <xdr:row>45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A8453C-DEA3-4FDF-A7DC-DCE74FB27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</xdr:colOff>
      <xdr:row>29</xdr:row>
      <xdr:rowOff>133350</xdr:rowOff>
    </xdr:from>
    <xdr:to>
      <xdr:col>10</xdr:col>
      <xdr:colOff>71437</xdr:colOff>
      <xdr:row>44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D6DC87-D76C-4749-9A6F-03EE1D3FE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11</xdr:row>
      <xdr:rowOff>9525</xdr:rowOff>
    </xdr:from>
    <xdr:to>
      <xdr:col>9</xdr:col>
      <xdr:colOff>242887</xdr:colOff>
      <xdr:row>25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80B298-0DCD-4F81-86ED-D8789F7EC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423862</xdr:colOff>
      <xdr:row>37</xdr:row>
      <xdr:rowOff>85725</xdr:rowOff>
    </xdr:from>
    <xdr:to>
      <xdr:col>11</xdr:col>
      <xdr:colOff>119062</xdr:colOff>
      <xdr:row>51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DFE93C-FB36-486D-8814-FC6D12B78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985837</xdr:colOff>
      <xdr:row>21</xdr:row>
      <xdr:rowOff>66675</xdr:rowOff>
    </xdr:from>
    <xdr:to>
      <xdr:col>7</xdr:col>
      <xdr:colOff>357187</xdr:colOff>
      <xdr:row>35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912B74-C637-486D-8853-75D4AF4BC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566737</xdr:colOff>
      <xdr:row>21</xdr:row>
      <xdr:rowOff>57150</xdr:rowOff>
    </xdr:from>
    <xdr:to>
      <xdr:col>15</xdr:col>
      <xdr:colOff>261937</xdr:colOff>
      <xdr:row>35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D80F716-8922-43E5-8994-F39EFAF137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12</xdr:row>
      <xdr:rowOff>142875</xdr:rowOff>
    </xdr:from>
    <xdr:to>
      <xdr:col>9</xdr:col>
      <xdr:colOff>485775</xdr:colOff>
      <xdr:row>28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0E58F2-B4BD-41CF-AEB5-CA83ECB18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13</xdr:row>
      <xdr:rowOff>66675</xdr:rowOff>
    </xdr:from>
    <xdr:to>
      <xdr:col>9</xdr:col>
      <xdr:colOff>19050</xdr:colOff>
      <xdr:row>27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3820A5-BF5A-4701-AF86-81F38BF76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35</xdr:row>
      <xdr:rowOff>19049</xdr:rowOff>
    </xdr:from>
    <xdr:to>
      <xdr:col>8</xdr:col>
      <xdr:colOff>252412</xdr:colOff>
      <xdr:row>55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643F8A-C69D-4052-A59B-FFF966C32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595312</xdr:colOff>
      <xdr:row>19</xdr:row>
      <xdr:rowOff>57150</xdr:rowOff>
    </xdr:from>
    <xdr:to>
      <xdr:col>4</xdr:col>
      <xdr:colOff>357187</xdr:colOff>
      <xdr:row>33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97768F-8DAA-4229-97E1-9891C066E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109537</xdr:colOff>
      <xdr:row>19</xdr:row>
      <xdr:rowOff>57150</xdr:rowOff>
    </xdr:from>
    <xdr:to>
      <xdr:col>12</xdr:col>
      <xdr:colOff>414337</xdr:colOff>
      <xdr:row>33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BAC4AF-2FD5-4510-9464-0952502E0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347662</xdr:colOff>
      <xdr:row>19</xdr:row>
      <xdr:rowOff>161925</xdr:rowOff>
    </xdr:from>
    <xdr:to>
      <xdr:col>9</xdr:col>
      <xdr:colOff>652462</xdr:colOff>
      <xdr:row>36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003EE7-254A-4942-AD5A-CD2D5C839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147637</xdr:colOff>
      <xdr:row>39</xdr:row>
      <xdr:rowOff>180975</xdr:rowOff>
    </xdr:from>
    <xdr:to>
      <xdr:col>9</xdr:col>
      <xdr:colOff>90487</xdr:colOff>
      <xdr:row>54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2BD86A-0548-4045-BF1E-55E85D0F2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928687</xdr:colOff>
      <xdr:row>32</xdr:row>
      <xdr:rowOff>104775</xdr:rowOff>
    </xdr:from>
    <xdr:to>
      <xdr:col>5</xdr:col>
      <xdr:colOff>1042987</xdr:colOff>
      <xdr:row>46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DDAB10-1DC8-43C1-B403-7B6978936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1109662</xdr:colOff>
      <xdr:row>48</xdr:row>
      <xdr:rowOff>9525</xdr:rowOff>
    </xdr:from>
    <xdr:to>
      <xdr:col>4</xdr:col>
      <xdr:colOff>1042987</xdr:colOff>
      <xdr:row>62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95B1F88-F38C-4323-B90F-932D1A0EA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48</xdr:row>
      <xdr:rowOff>38100</xdr:rowOff>
    </xdr:from>
    <xdr:to>
      <xdr:col>9</xdr:col>
      <xdr:colOff>252412</xdr:colOff>
      <xdr:row>62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2601821-BC08-483F-8B6A-E71FAA77D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</xdr:colOff>
      <xdr:row>23</xdr:row>
      <xdr:rowOff>0</xdr:rowOff>
    </xdr:from>
    <xdr:to>
      <xdr:col>7</xdr:col>
      <xdr:colOff>176212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997E5-5DC5-4C8B-9C3A-5556CA723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28575</xdr:rowOff>
    </xdr:from>
    <xdr:to>
      <xdr:col>8</xdr:col>
      <xdr:colOff>152400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77B902-4EDB-43E5-AE90-0BFB1069E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12</xdr:row>
      <xdr:rowOff>0</xdr:rowOff>
    </xdr:from>
    <xdr:to>
      <xdr:col>9</xdr:col>
      <xdr:colOff>285750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2B729E-C92A-47B7-A386-981A09128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13</xdr:row>
      <xdr:rowOff>180975</xdr:rowOff>
    </xdr:from>
    <xdr:to>
      <xdr:col>9</xdr:col>
      <xdr:colOff>466725</xdr:colOff>
      <xdr:row>28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932025-56A3-4DAE-A2B0-6C3E244C3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28575</xdr:rowOff>
    </xdr:from>
    <xdr:to>
      <xdr:col>8</xdr:col>
      <xdr:colOff>152400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53625E-2C7D-4CDC-A971-C9FDB0B61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20</xdr:row>
      <xdr:rowOff>57150</xdr:rowOff>
    </xdr:from>
    <xdr:to>
      <xdr:col>7</xdr:col>
      <xdr:colOff>38099</xdr:colOff>
      <xdr:row>34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61B5AF-2DFF-4CEF-ADB8-071F53CDD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20</xdr:row>
      <xdr:rowOff>76200</xdr:rowOff>
    </xdr:from>
    <xdr:to>
      <xdr:col>13</xdr:col>
      <xdr:colOff>342900</xdr:colOff>
      <xdr:row>34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9FC831-01C7-4D80-A44B-FB1787EC2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18</xdr:row>
      <xdr:rowOff>95250</xdr:rowOff>
    </xdr:from>
    <xdr:to>
      <xdr:col>5</xdr:col>
      <xdr:colOff>609600</xdr:colOff>
      <xdr:row>32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8F53E1-949A-459B-A09D-5A6FEDFF6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18</xdr:row>
      <xdr:rowOff>114300</xdr:rowOff>
    </xdr:from>
    <xdr:to>
      <xdr:col>13</xdr:col>
      <xdr:colOff>361950</xdr:colOff>
      <xdr:row>33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5B581F-2C74-4DF0-8E9C-6861CE90A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Employment%20Survey%202017%20Tables%20and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Tables"/>
      <sheetName val="Combined"/>
      <sheetName val="DataSheet"/>
      <sheetName val="Ownership"/>
      <sheetName val="EU Regions"/>
      <sheetName val="County"/>
      <sheetName val="Sectors"/>
      <sheetName val="Nationality"/>
      <sheetName val="Pivot 1"/>
      <sheetName val="Figure A"/>
      <sheetName val="Figure B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3.1"/>
      <sheetName val="3.2"/>
      <sheetName val="3.3"/>
      <sheetName val="3.4"/>
      <sheetName val="3.5"/>
      <sheetName val="3.6"/>
      <sheetName val="3.7"/>
      <sheetName val="3.8"/>
      <sheetName val="A1"/>
      <sheetName val="A2"/>
      <sheetName val="A3"/>
      <sheetName val="A4"/>
      <sheetName val="A5"/>
      <sheetName val="A6"/>
      <sheetName val="A7"/>
      <sheetName val="A8"/>
      <sheetName val="A9"/>
      <sheetName val="B1"/>
      <sheetName val="B2"/>
      <sheetName val="B3"/>
      <sheetName val="B4"/>
      <sheetName val="B5"/>
      <sheetName val="B6"/>
      <sheetName val="B7"/>
      <sheetName val="B8"/>
      <sheetName val="B9"/>
      <sheetName val="Test"/>
      <sheetName val="Final Pivot"/>
      <sheetName val="Sheet1"/>
      <sheetName val="Sheet2"/>
      <sheetName val="Sheet3"/>
      <sheetName val="Sheet4"/>
      <sheetName val="Sheet5"/>
      <sheetName val="Sheet7"/>
      <sheetName val="Sheet6"/>
      <sheetName val="Sheet8"/>
      <sheetName val="Sheet9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>
            <v>2008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>
            <v>2017</v>
          </cell>
        </row>
        <row r="4">
          <cell r="A4" t="str">
            <v>Industry</v>
          </cell>
          <cell r="B4">
            <v>205622</v>
          </cell>
          <cell r="C4">
            <v>182294</v>
          </cell>
          <cell r="D4">
            <v>174988</v>
          </cell>
          <cell r="E4">
            <v>173781</v>
          </cell>
          <cell r="F4">
            <v>176708</v>
          </cell>
          <cell r="G4">
            <v>179535</v>
          </cell>
          <cell r="H4">
            <v>185612</v>
          </cell>
          <cell r="I4">
            <v>196393</v>
          </cell>
          <cell r="J4">
            <v>204597</v>
          </cell>
          <cell r="K4">
            <v>213092</v>
          </cell>
        </row>
        <row r="5">
          <cell r="A5" t="str">
            <v>Services</v>
          </cell>
          <cell r="B5">
            <v>109848</v>
          </cell>
          <cell r="C5">
            <v>102524</v>
          </cell>
          <cell r="D5">
            <v>104114</v>
          </cell>
          <cell r="E5">
            <v>109404</v>
          </cell>
          <cell r="F5">
            <v>115263</v>
          </cell>
          <cell r="G5">
            <v>121937</v>
          </cell>
          <cell r="H5">
            <v>132645</v>
          </cell>
          <cell r="I5">
            <v>143239</v>
          </cell>
          <cell r="J5">
            <v>155844</v>
          </cell>
          <cell r="K5">
            <v>166718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>
            <v>2008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>
            <v>2017</v>
          </cell>
        </row>
        <row r="19">
          <cell r="A19" t="str">
            <v xml:space="preserve">Dublin </v>
          </cell>
          <cell r="B19">
            <v>108237</v>
          </cell>
          <cell r="C19">
            <v>99550</v>
          </cell>
          <cell r="D19">
            <v>96867</v>
          </cell>
          <cell r="E19">
            <v>98895</v>
          </cell>
          <cell r="F19">
            <v>103115</v>
          </cell>
          <cell r="G19">
            <v>107408</v>
          </cell>
          <cell r="H19">
            <v>114191</v>
          </cell>
          <cell r="I19">
            <v>123080</v>
          </cell>
          <cell r="J19">
            <v>132538</v>
          </cell>
          <cell r="K19">
            <v>141511</v>
          </cell>
        </row>
        <row r="20">
          <cell r="A20" t="str">
            <v>South &amp; East</v>
          </cell>
          <cell r="B20">
            <v>134342</v>
          </cell>
          <cell r="C20">
            <v>119998</v>
          </cell>
          <cell r="D20">
            <v>118726</v>
          </cell>
          <cell r="E20">
            <v>119747</v>
          </cell>
          <cell r="F20">
            <v>122878</v>
          </cell>
          <cell r="G20">
            <v>125751</v>
          </cell>
          <cell r="H20">
            <v>132445</v>
          </cell>
          <cell r="I20">
            <v>141228</v>
          </cell>
          <cell r="J20">
            <v>148510</v>
          </cell>
          <cell r="K20">
            <v>155033</v>
          </cell>
        </row>
        <row r="21">
          <cell r="A21" t="str">
            <v>BMW Area</v>
          </cell>
          <cell r="B21">
            <v>72891</v>
          </cell>
          <cell r="C21">
            <v>65270</v>
          </cell>
          <cell r="D21">
            <v>63509</v>
          </cell>
          <cell r="E21">
            <v>64543</v>
          </cell>
          <cell r="F21">
            <v>65978</v>
          </cell>
          <cell r="G21">
            <v>68313</v>
          </cell>
          <cell r="H21">
            <v>71621</v>
          </cell>
          <cell r="I21">
            <v>75324</v>
          </cell>
          <cell r="J21">
            <v>79393</v>
          </cell>
          <cell r="K21">
            <v>83266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B28" sqref="B28"/>
    </sheetView>
  </sheetViews>
  <sheetFormatPr defaultRowHeight="15" x14ac:dyDescent="0.25"/>
  <cols>
    <col min="1" max="1" width="15" customWidth="1"/>
    <col min="2" max="11" width="11.5703125" bestFit="1" customWidth="1"/>
  </cols>
  <sheetData>
    <row r="1" spans="1:13" x14ac:dyDescent="0.25">
      <c r="A1" t="s">
        <v>99</v>
      </c>
    </row>
    <row r="3" spans="1:13" x14ac:dyDescent="0.25">
      <c r="B3" s="12">
        <v>2008</v>
      </c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2">
        <v>2017</v>
      </c>
    </row>
    <row r="4" spans="1:13" x14ac:dyDescent="0.25">
      <c r="A4" t="s">
        <v>57</v>
      </c>
      <c r="B4" s="17">
        <v>315470</v>
      </c>
      <c r="C4" s="17">
        <v>284818</v>
      </c>
      <c r="D4" s="17">
        <v>279102</v>
      </c>
      <c r="E4" s="17">
        <v>283185</v>
      </c>
      <c r="F4" s="17">
        <v>291971</v>
      </c>
      <c r="G4" s="17">
        <v>301472</v>
      </c>
      <c r="H4" s="17">
        <v>318257</v>
      </c>
      <c r="I4" s="17">
        <v>339632</v>
      </c>
      <c r="J4" s="17">
        <v>360441</v>
      </c>
      <c r="K4" s="17">
        <v>379810</v>
      </c>
      <c r="L4" s="18"/>
      <c r="M4" s="21"/>
    </row>
    <row r="5" spans="1:13" x14ac:dyDescent="0.25">
      <c r="A5" t="s">
        <v>54</v>
      </c>
      <c r="B5" s="17">
        <v>31759</v>
      </c>
      <c r="C5" s="17">
        <v>30722</v>
      </c>
      <c r="D5" s="17">
        <v>35302</v>
      </c>
      <c r="E5" s="17">
        <v>37281</v>
      </c>
      <c r="F5" s="17">
        <v>37614</v>
      </c>
      <c r="G5" s="17">
        <v>41569</v>
      </c>
      <c r="H5" s="17">
        <v>43473</v>
      </c>
      <c r="I5" s="17">
        <v>45874</v>
      </c>
      <c r="J5" s="17">
        <v>46425</v>
      </c>
      <c r="K5" s="17">
        <v>48221</v>
      </c>
      <c r="L5" s="18"/>
    </row>
    <row r="6" spans="1:13" x14ac:dyDescent="0.25">
      <c r="A6" t="s">
        <v>100</v>
      </c>
      <c r="B6" s="18">
        <f>SUM(B4:B5)</f>
        <v>347229</v>
      </c>
      <c r="C6" s="18">
        <f t="shared" ref="C6:K6" si="0">SUM(C4:C5)</f>
        <v>315540</v>
      </c>
      <c r="D6" s="18">
        <f t="shared" si="0"/>
        <v>314404</v>
      </c>
      <c r="E6" s="18">
        <f t="shared" si="0"/>
        <v>320466</v>
      </c>
      <c r="F6" s="18">
        <f t="shared" si="0"/>
        <v>329585</v>
      </c>
      <c r="G6" s="18">
        <f t="shared" si="0"/>
        <v>343041</v>
      </c>
      <c r="H6" s="18">
        <f t="shared" si="0"/>
        <v>361730</v>
      </c>
      <c r="I6" s="18">
        <f t="shared" si="0"/>
        <v>385506</v>
      </c>
      <c r="J6" s="18">
        <f t="shared" si="0"/>
        <v>406866</v>
      </c>
      <c r="K6" s="18">
        <f t="shared" si="0"/>
        <v>428031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M15" sqref="M15"/>
    </sheetView>
  </sheetViews>
  <sheetFormatPr defaultRowHeight="15" x14ac:dyDescent="0.25"/>
  <cols>
    <col min="1" max="1" width="12.85546875" customWidth="1"/>
  </cols>
  <sheetData>
    <row r="1" spans="1:12" x14ac:dyDescent="0.25">
      <c r="A1" t="s">
        <v>80</v>
      </c>
    </row>
    <row r="3" spans="1:12" x14ac:dyDescent="0.25">
      <c r="A3" s="7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2" x14ac:dyDescent="0.25">
      <c r="A4" s="15" t="s">
        <v>1</v>
      </c>
      <c r="B4" s="16">
        <v>17492</v>
      </c>
      <c r="C4" s="16">
        <v>17025</v>
      </c>
      <c r="D4" s="16">
        <v>19472</v>
      </c>
      <c r="E4" s="16">
        <v>20769</v>
      </c>
      <c r="F4" s="16">
        <v>20506</v>
      </c>
      <c r="G4" s="16">
        <v>22301</v>
      </c>
      <c r="H4" s="16">
        <v>22815</v>
      </c>
      <c r="I4" s="16">
        <v>23500</v>
      </c>
      <c r="J4" s="16">
        <v>23595</v>
      </c>
      <c r="K4" s="16">
        <v>25083</v>
      </c>
      <c r="L4" s="21"/>
    </row>
    <row r="5" spans="1:12" x14ac:dyDescent="0.25">
      <c r="A5" s="15" t="s">
        <v>16</v>
      </c>
      <c r="B5" s="16">
        <v>14267</v>
      </c>
      <c r="C5" s="16">
        <v>13697</v>
      </c>
      <c r="D5" s="16">
        <v>15830</v>
      </c>
      <c r="E5" s="16">
        <v>16512</v>
      </c>
      <c r="F5" s="16">
        <v>17108</v>
      </c>
      <c r="G5" s="16">
        <v>19268</v>
      </c>
      <c r="H5" s="16">
        <v>20658</v>
      </c>
      <c r="I5" s="16">
        <v>22374</v>
      </c>
      <c r="J5" s="16">
        <v>22830</v>
      </c>
      <c r="K5" s="16">
        <v>23138</v>
      </c>
      <c r="L5" s="21"/>
    </row>
    <row r="6" spans="1:12" x14ac:dyDescent="0.25">
      <c r="A6" s="24" t="s">
        <v>76</v>
      </c>
      <c r="B6" s="19">
        <f>SUM(B4:B5)</f>
        <v>31759</v>
      </c>
      <c r="C6" s="19">
        <f t="shared" ref="C6:K6" si="0">SUM(C4:C5)</f>
        <v>30722</v>
      </c>
      <c r="D6" s="19">
        <f t="shared" si="0"/>
        <v>35302</v>
      </c>
      <c r="E6" s="19">
        <f t="shared" si="0"/>
        <v>37281</v>
      </c>
      <c r="F6" s="19">
        <f t="shared" si="0"/>
        <v>37614</v>
      </c>
      <c r="G6" s="19">
        <f t="shared" si="0"/>
        <v>41569</v>
      </c>
      <c r="H6" s="19">
        <f t="shared" si="0"/>
        <v>43473</v>
      </c>
      <c r="I6" s="19">
        <f t="shared" si="0"/>
        <v>45874</v>
      </c>
      <c r="J6" s="19">
        <f t="shared" si="0"/>
        <v>46425</v>
      </c>
      <c r="K6" s="19">
        <f t="shared" si="0"/>
        <v>48221</v>
      </c>
      <c r="L6" s="21"/>
    </row>
    <row r="8" spans="1:12" x14ac:dyDescent="0.25">
      <c r="A8" s="15" t="s">
        <v>1</v>
      </c>
      <c r="B8" s="21">
        <f>B4/B6</f>
        <v>0.55077300922573125</v>
      </c>
      <c r="C8" s="21">
        <f t="shared" ref="C8:K8" si="1">C4/C6</f>
        <v>0.55416314042054549</v>
      </c>
      <c r="D8" s="21">
        <f t="shared" si="1"/>
        <v>0.55158347968953603</v>
      </c>
      <c r="E8" s="21">
        <f t="shared" si="1"/>
        <v>0.55709342560553632</v>
      </c>
      <c r="F8" s="21">
        <f t="shared" si="1"/>
        <v>0.54516935183708193</v>
      </c>
      <c r="G8" s="21">
        <f t="shared" si="1"/>
        <v>0.53648151266568833</v>
      </c>
      <c r="H8" s="21">
        <f t="shared" si="1"/>
        <v>0.5248085018287213</v>
      </c>
      <c r="I8" s="21">
        <f t="shared" si="1"/>
        <v>0.51227274708985482</v>
      </c>
      <c r="J8" s="21">
        <f t="shared" si="1"/>
        <v>0.5082390953150242</v>
      </c>
      <c r="K8" s="21">
        <f t="shared" si="1"/>
        <v>0.52016756185064594</v>
      </c>
      <c r="L8" s="21"/>
    </row>
    <row r="9" spans="1:12" x14ac:dyDescent="0.25">
      <c r="A9" s="15" t="s">
        <v>16</v>
      </c>
      <c r="B9" s="21">
        <f>B5/B6</f>
        <v>0.4492269907742687</v>
      </c>
      <c r="C9" s="21">
        <f t="shared" ref="C9:K9" si="2">C5/C6</f>
        <v>0.44583685957945446</v>
      </c>
      <c r="D9" s="21">
        <f t="shared" si="2"/>
        <v>0.44841652031046397</v>
      </c>
      <c r="E9" s="21">
        <f t="shared" si="2"/>
        <v>0.44290657439446368</v>
      </c>
      <c r="F9" s="21">
        <f t="shared" si="2"/>
        <v>0.45483064816291807</v>
      </c>
      <c r="G9" s="21">
        <f t="shared" si="2"/>
        <v>0.46351848733431161</v>
      </c>
      <c r="H9" s="21">
        <f t="shared" si="2"/>
        <v>0.4751914981712787</v>
      </c>
      <c r="I9" s="21">
        <f t="shared" si="2"/>
        <v>0.48772725291014518</v>
      </c>
      <c r="J9" s="21">
        <f t="shared" si="2"/>
        <v>0.49176090468497574</v>
      </c>
      <c r="K9" s="21">
        <f t="shared" si="2"/>
        <v>0.479832438149354</v>
      </c>
      <c r="L9" s="21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L16" sqref="L16"/>
    </sheetView>
  </sheetViews>
  <sheetFormatPr defaultRowHeight="15" x14ac:dyDescent="0.25"/>
  <cols>
    <col min="1" max="1" width="18" customWidth="1"/>
  </cols>
  <sheetData>
    <row r="1" spans="1:15" x14ac:dyDescent="0.25">
      <c r="A1" t="s">
        <v>77</v>
      </c>
    </row>
    <row r="3" spans="1:15" x14ac:dyDescent="0.25">
      <c r="A3" s="6" t="s">
        <v>69</v>
      </c>
      <c r="B3" s="26">
        <v>2008</v>
      </c>
      <c r="C3" s="26">
        <v>2009</v>
      </c>
      <c r="D3" s="26">
        <v>2010</v>
      </c>
      <c r="E3" s="26">
        <v>2011</v>
      </c>
      <c r="F3" s="26">
        <v>2012</v>
      </c>
      <c r="G3" s="26">
        <v>2013</v>
      </c>
      <c r="H3" s="26">
        <v>2014</v>
      </c>
      <c r="I3" s="26">
        <v>2015</v>
      </c>
      <c r="J3" s="26">
        <v>2016</v>
      </c>
      <c r="K3" s="26">
        <v>2017</v>
      </c>
    </row>
    <row r="4" spans="1:15" x14ac:dyDescent="0.25">
      <c r="A4" s="7" t="s">
        <v>56</v>
      </c>
      <c r="B4" s="27">
        <v>25044</v>
      </c>
      <c r="C4" s="27">
        <v>15240</v>
      </c>
      <c r="D4" s="27">
        <v>21042</v>
      </c>
      <c r="E4" s="27">
        <v>25180</v>
      </c>
      <c r="F4" s="27">
        <v>25978</v>
      </c>
      <c r="G4" s="27">
        <v>25514</v>
      </c>
      <c r="H4" s="27">
        <v>32489</v>
      </c>
      <c r="I4" s="27">
        <v>37175</v>
      </c>
      <c r="J4" s="27">
        <v>36131</v>
      </c>
      <c r="K4" s="27">
        <v>33963</v>
      </c>
      <c r="M4" s="21"/>
      <c r="O4" s="21"/>
    </row>
    <row r="5" spans="1:15" x14ac:dyDescent="0.25">
      <c r="A5" s="7" t="s">
        <v>58</v>
      </c>
      <c r="B5" s="27">
        <v>-30167</v>
      </c>
      <c r="C5" s="27">
        <v>-45892</v>
      </c>
      <c r="D5" s="27">
        <v>-26758</v>
      </c>
      <c r="E5" s="27">
        <v>-21097</v>
      </c>
      <c r="F5" s="27">
        <v>-17192</v>
      </c>
      <c r="G5" s="27">
        <v>-16013</v>
      </c>
      <c r="H5" s="27">
        <v>-15704</v>
      </c>
      <c r="I5" s="27">
        <v>-15800</v>
      </c>
      <c r="J5" s="27">
        <v>-15322</v>
      </c>
      <c r="K5" s="27">
        <v>-14594</v>
      </c>
      <c r="M5" s="21"/>
      <c r="O5" s="21"/>
    </row>
    <row r="6" spans="1:15" x14ac:dyDescent="0.25">
      <c r="A6" s="7" t="s">
        <v>59</v>
      </c>
      <c r="B6" s="7">
        <v>-5123</v>
      </c>
      <c r="C6" s="7">
        <v>-30652</v>
      </c>
      <c r="D6" s="7">
        <v>-5716</v>
      </c>
      <c r="E6" s="7">
        <v>4083</v>
      </c>
      <c r="F6" s="7">
        <v>8786</v>
      </c>
      <c r="G6" s="7">
        <v>9501</v>
      </c>
      <c r="H6" s="7">
        <v>16785</v>
      </c>
      <c r="I6" s="7">
        <v>21375</v>
      </c>
      <c r="J6" s="7">
        <v>20809</v>
      </c>
      <c r="K6" s="7">
        <v>19369</v>
      </c>
      <c r="M6" s="21"/>
      <c r="O6" s="2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6" sqref="O16"/>
    </sheetView>
  </sheetViews>
  <sheetFormatPr defaultRowHeight="15" x14ac:dyDescent="0.25"/>
  <cols>
    <col min="1" max="1" width="18.28515625" customWidth="1"/>
    <col min="2" max="2" width="9.7109375" bestFit="1" customWidth="1"/>
    <col min="3" max="3" width="10.5703125" bestFit="1" customWidth="1"/>
    <col min="4" max="11" width="9.7109375" bestFit="1" customWidth="1"/>
  </cols>
  <sheetData>
    <row r="1" spans="1:15" x14ac:dyDescent="0.25">
      <c r="A1" t="s">
        <v>79</v>
      </c>
    </row>
    <row r="3" spans="1:15" x14ac:dyDescent="0.25">
      <c r="A3" s="8" t="s">
        <v>8</v>
      </c>
      <c r="B3" s="26">
        <v>2008</v>
      </c>
      <c r="C3" s="26">
        <v>2009</v>
      </c>
      <c r="D3" s="26">
        <v>2010</v>
      </c>
      <c r="E3" s="26">
        <v>2011</v>
      </c>
      <c r="F3" s="26">
        <v>2012</v>
      </c>
      <c r="G3" s="26">
        <v>2013</v>
      </c>
      <c r="H3" s="26">
        <v>2014</v>
      </c>
      <c r="I3" s="26">
        <v>2015</v>
      </c>
      <c r="J3" s="26">
        <v>2016</v>
      </c>
      <c r="K3" s="26">
        <v>2017</v>
      </c>
    </row>
    <row r="4" spans="1:15" x14ac:dyDescent="0.25">
      <c r="A4" s="9" t="s">
        <v>56</v>
      </c>
      <c r="B4" s="16">
        <v>14432</v>
      </c>
      <c r="C4" s="16">
        <v>9244</v>
      </c>
      <c r="D4" s="16">
        <v>10076</v>
      </c>
      <c r="E4" s="16">
        <v>12310</v>
      </c>
      <c r="F4" s="16">
        <v>12187</v>
      </c>
      <c r="G4" s="16">
        <v>13524</v>
      </c>
      <c r="H4" s="16">
        <v>16554</v>
      </c>
      <c r="I4" s="16">
        <v>17463</v>
      </c>
      <c r="J4" s="16">
        <v>15147</v>
      </c>
      <c r="K4" s="16">
        <v>14518</v>
      </c>
      <c r="L4" s="18"/>
      <c r="M4" s="21"/>
      <c r="N4" s="18"/>
      <c r="O4" s="21"/>
    </row>
    <row r="5" spans="1:15" x14ac:dyDescent="0.25">
      <c r="A5" s="9" t="s">
        <v>58</v>
      </c>
      <c r="B5" s="16">
        <v>-18542</v>
      </c>
      <c r="C5" s="16">
        <v>-26373</v>
      </c>
      <c r="D5" s="16">
        <v>-15082</v>
      </c>
      <c r="E5" s="16">
        <v>-12588</v>
      </c>
      <c r="F5" s="16">
        <v>-10095</v>
      </c>
      <c r="G5" s="16">
        <v>-9214</v>
      </c>
      <c r="H5" s="16">
        <v>-8139</v>
      </c>
      <c r="I5" s="16">
        <v>-7531</v>
      </c>
      <c r="J5" s="16">
        <v>-7758</v>
      </c>
      <c r="K5" s="16">
        <v>-5888</v>
      </c>
      <c r="L5" s="18"/>
      <c r="M5" s="21"/>
      <c r="N5" s="18"/>
      <c r="O5" s="21"/>
    </row>
    <row r="6" spans="1:15" x14ac:dyDescent="0.25">
      <c r="A6" s="9" t="s">
        <v>59</v>
      </c>
      <c r="B6" s="16">
        <v>-4110</v>
      </c>
      <c r="C6" s="16">
        <v>-17129</v>
      </c>
      <c r="D6" s="16">
        <v>-5006</v>
      </c>
      <c r="E6" s="16">
        <v>-278</v>
      </c>
      <c r="F6" s="16">
        <v>2092</v>
      </c>
      <c r="G6" s="16">
        <v>4310</v>
      </c>
      <c r="H6" s="16">
        <v>8415</v>
      </c>
      <c r="I6" s="16">
        <v>9932</v>
      </c>
      <c r="J6" s="16">
        <v>7389</v>
      </c>
      <c r="K6" s="16">
        <v>8630</v>
      </c>
      <c r="L6" s="18"/>
      <c r="M6" s="21"/>
      <c r="N6" s="18"/>
      <c r="O6" s="2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M15" sqref="M15"/>
    </sheetView>
  </sheetViews>
  <sheetFormatPr defaultRowHeight="15" x14ac:dyDescent="0.25"/>
  <cols>
    <col min="1" max="1" width="17.7109375" customWidth="1"/>
    <col min="2" max="2" width="11.5703125" bestFit="1" customWidth="1"/>
    <col min="3" max="3" width="12.5703125" bestFit="1" customWidth="1"/>
    <col min="4" max="4" width="10" bestFit="1" customWidth="1"/>
    <col min="5" max="8" width="11.5703125" bestFit="1" customWidth="1"/>
    <col min="9" max="11" width="12.5703125" bestFit="1" customWidth="1"/>
  </cols>
  <sheetData>
    <row r="1" spans="1:15" x14ac:dyDescent="0.25">
      <c r="A1" t="s">
        <v>78</v>
      </c>
    </row>
    <row r="3" spans="1:15" x14ac:dyDescent="0.25">
      <c r="A3" s="8" t="s">
        <v>4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5" x14ac:dyDescent="0.25">
      <c r="A4" s="9" t="s">
        <v>56</v>
      </c>
      <c r="B4" s="16">
        <v>10612</v>
      </c>
      <c r="C4" s="16">
        <v>5996</v>
      </c>
      <c r="D4" s="16">
        <v>10966</v>
      </c>
      <c r="E4" s="16">
        <v>12870</v>
      </c>
      <c r="F4" s="16">
        <v>13791</v>
      </c>
      <c r="G4" s="16">
        <v>11990</v>
      </c>
      <c r="H4" s="16">
        <v>15935</v>
      </c>
      <c r="I4" s="16">
        <v>19712</v>
      </c>
      <c r="J4" s="16">
        <v>20984</v>
      </c>
      <c r="K4" s="16">
        <v>19445</v>
      </c>
      <c r="L4" s="18"/>
      <c r="M4" s="21"/>
      <c r="N4" s="18"/>
      <c r="O4" s="21"/>
    </row>
    <row r="5" spans="1:15" x14ac:dyDescent="0.25">
      <c r="A5" s="9" t="s">
        <v>58</v>
      </c>
      <c r="B5" s="16">
        <v>-11625</v>
      </c>
      <c r="C5" s="16">
        <v>-19519</v>
      </c>
      <c r="D5" s="16">
        <v>-11676</v>
      </c>
      <c r="E5" s="16">
        <v>-8509</v>
      </c>
      <c r="F5" s="16">
        <v>-7097</v>
      </c>
      <c r="G5" s="16">
        <v>-6799</v>
      </c>
      <c r="H5" s="16">
        <v>-7565</v>
      </c>
      <c r="I5" s="16">
        <v>-8269</v>
      </c>
      <c r="J5" s="16">
        <v>-7564</v>
      </c>
      <c r="K5" s="16">
        <v>-8706</v>
      </c>
      <c r="L5" s="18"/>
      <c r="M5" s="21"/>
      <c r="N5" s="18"/>
      <c r="O5" s="21"/>
    </row>
    <row r="6" spans="1:15" x14ac:dyDescent="0.25">
      <c r="A6" s="9" t="s">
        <v>59</v>
      </c>
      <c r="B6" s="16">
        <v>-1013</v>
      </c>
      <c r="C6" s="16">
        <v>-13523</v>
      </c>
      <c r="D6" s="16">
        <v>-710</v>
      </c>
      <c r="E6" s="16">
        <v>4361</v>
      </c>
      <c r="F6" s="16">
        <v>6694</v>
      </c>
      <c r="G6" s="16">
        <v>5191</v>
      </c>
      <c r="H6" s="16">
        <v>8370</v>
      </c>
      <c r="I6" s="16">
        <v>11443</v>
      </c>
      <c r="J6" s="16">
        <v>13420</v>
      </c>
      <c r="K6" s="16">
        <v>10739</v>
      </c>
      <c r="L6" s="18"/>
      <c r="M6" s="21"/>
      <c r="N6" s="18"/>
      <c r="O6" s="2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16" sqref="N16"/>
    </sheetView>
  </sheetViews>
  <sheetFormatPr defaultRowHeight="15" x14ac:dyDescent="0.25"/>
  <cols>
    <col min="1" max="1" width="25.140625" customWidth="1"/>
  </cols>
  <sheetData>
    <row r="1" spans="1:15" x14ac:dyDescent="0.25">
      <c r="A1" t="s">
        <v>86</v>
      </c>
    </row>
    <row r="3" spans="1:15" s="14" customFormat="1" x14ac:dyDescent="0.25">
      <c r="A3" s="6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5" x14ac:dyDescent="0.25">
      <c r="A4" s="15" t="s">
        <v>23</v>
      </c>
      <c r="B4" s="16">
        <v>108237</v>
      </c>
      <c r="C4" s="16">
        <v>99550</v>
      </c>
      <c r="D4" s="16">
        <v>96867</v>
      </c>
      <c r="E4" s="16">
        <v>98895</v>
      </c>
      <c r="F4" s="16">
        <v>103115</v>
      </c>
      <c r="G4" s="16">
        <v>107408</v>
      </c>
      <c r="H4" s="16">
        <v>114191</v>
      </c>
      <c r="I4" s="16">
        <v>123080</v>
      </c>
      <c r="J4" s="16">
        <v>132538</v>
      </c>
      <c r="K4" s="16">
        <v>141511</v>
      </c>
      <c r="L4" s="18"/>
      <c r="M4" s="21"/>
      <c r="N4" s="18"/>
      <c r="O4" s="21"/>
    </row>
    <row r="5" spans="1:15" x14ac:dyDescent="0.25">
      <c r="A5" s="15" t="s">
        <v>82</v>
      </c>
      <c r="B5" s="16">
        <v>134342</v>
      </c>
      <c r="C5" s="16">
        <v>119998</v>
      </c>
      <c r="D5" s="16">
        <v>118726</v>
      </c>
      <c r="E5" s="16">
        <v>119747</v>
      </c>
      <c r="F5" s="16">
        <v>122878</v>
      </c>
      <c r="G5" s="16">
        <v>125751</v>
      </c>
      <c r="H5" s="16">
        <v>132445</v>
      </c>
      <c r="I5" s="16">
        <v>141228</v>
      </c>
      <c r="J5" s="16">
        <v>148510</v>
      </c>
      <c r="K5" s="16">
        <v>155033</v>
      </c>
      <c r="L5" s="18"/>
      <c r="M5" s="21"/>
      <c r="N5" s="18"/>
      <c r="O5" s="21"/>
    </row>
    <row r="6" spans="1:15" x14ac:dyDescent="0.25">
      <c r="A6" s="15" t="s">
        <v>68</v>
      </c>
      <c r="B6" s="16">
        <v>72891</v>
      </c>
      <c r="C6" s="16">
        <v>65270</v>
      </c>
      <c r="D6" s="16">
        <v>63509</v>
      </c>
      <c r="E6" s="16">
        <v>64543</v>
      </c>
      <c r="F6" s="16">
        <v>65978</v>
      </c>
      <c r="G6" s="16">
        <v>68313</v>
      </c>
      <c r="H6" s="16">
        <v>71621</v>
      </c>
      <c r="I6" s="16">
        <v>75324</v>
      </c>
      <c r="J6" s="16">
        <v>79393</v>
      </c>
      <c r="K6" s="16">
        <v>83266</v>
      </c>
      <c r="L6" s="18"/>
      <c r="M6" s="21"/>
      <c r="N6" s="18"/>
      <c r="O6" s="21"/>
    </row>
    <row r="7" spans="1:15" x14ac:dyDescent="0.25">
      <c r="A7" s="15" t="s">
        <v>84</v>
      </c>
      <c r="B7" s="19">
        <f>SUM(B4:B6)</f>
        <v>315470</v>
      </c>
      <c r="C7" s="19">
        <f t="shared" ref="C7:K7" si="0">SUM(C4:C6)</f>
        <v>284818</v>
      </c>
      <c r="D7" s="19">
        <f t="shared" si="0"/>
        <v>279102</v>
      </c>
      <c r="E7" s="19">
        <f t="shared" si="0"/>
        <v>283185</v>
      </c>
      <c r="F7" s="19">
        <f t="shared" si="0"/>
        <v>291971</v>
      </c>
      <c r="G7" s="19">
        <f t="shared" si="0"/>
        <v>301472</v>
      </c>
      <c r="H7" s="19">
        <f t="shared" si="0"/>
        <v>318257</v>
      </c>
      <c r="I7" s="19">
        <f t="shared" si="0"/>
        <v>339632</v>
      </c>
      <c r="J7" s="19">
        <f t="shared" si="0"/>
        <v>360441</v>
      </c>
      <c r="K7" s="19">
        <f t="shared" si="0"/>
        <v>379810</v>
      </c>
    </row>
    <row r="8" spans="1:15" x14ac:dyDescent="0.25">
      <c r="A8" s="13"/>
    </row>
    <row r="9" spans="1:15" x14ac:dyDescent="0.25">
      <c r="A9" s="15"/>
      <c r="B9" s="6">
        <v>2008</v>
      </c>
      <c r="C9" s="6">
        <v>2009</v>
      </c>
      <c r="D9" s="6">
        <v>2010</v>
      </c>
      <c r="E9" s="6">
        <v>2011</v>
      </c>
      <c r="F9" s="6">
        <v>2012</v>
      </c>
      <c r="G9" s="6">
        <v>2013</v>
      </c>
      <c r="H9" s="6">
        <v>2014</v>
      </c>
      <c r="I9" s="6">
        <v>2015</v>
      </c>
      <c r="J9" s="6">
        <v>2016</v>
      </c>
      <c r="K9" s="6">
        <v>2017</v>
      </c>
    </row>
    <row r="10" spans="1:15" x14ac:dyDescent="0.25">
      <c r="A10" s="15" t="s">
        <v>23</v>
      </c>
      <c r="B10" s="33">
        <f>B4/B7</f>
        <v>0.34309760040574383</v>
      </c>
      <c r="C10" s="33">
        <f t="shared" ref="C10:K10" si="1">C4/C7</f>
        <v>0.34952144878483804</v>
      </c>
      <c r="D10" s="33">
        <f t="shared" si="1"/>
        <v>0.34706666380033108</v>
      </c>
      <c r="E10" s="33">
        <f t="shared" si="1"/>
        <v>0.34922400550876637</v>
      </c>
      <c r="F10" s="33">
        <f t="shared" si="1"/>
        <v>0.35316863661117026</v>
      </c>
      <c r="G10" s="33">
        <f t="shared" si="1"/>
        <v>0.35627852669567989</v>
      </c>
      <c r="H10" s="33">
        <f t="shared" si="1"/>
        <v>0.35880122039735185</v>
      </c>
      <c r="I10" s="33">
        <f t="shared" si="1"/>
        <v>0.36239223630282186</v>
      </c>
      <c r="J10" s="33">
        <f t="shared" si="1"/>
        <v>0.36771066554581749</v>
      </c>
      <c r="K10" s="33">
        <f t="shared" si="1"/>
        <v>0.37258366025117823</v>
      </c>
    </row>
    <row r="11" spans="1:15" x14ac:dyDescent="0.25">
      <c r="A11" s="15" t="s">
        <v>82</v>
      </c>
      <c r="B11" s="33">
        <f>B5/B7</f>
        <v>0.42584714869876694</v>
      </c>
      <c r="C11" s="33">
        <f t="shared" ref="C11:K11" si="2">C5/C7</f>
        <v>0.42131466410128571</v>
      </c>
      <c r="D11" s="33">
        <f t="shared" si="2"/>
        <v>0.42538570128483494</v>
      </c>
      <c r="E11" s="33">
        <f t="shared" si="2"/>
        <v>0.42285784910923957</v>
      </c>
      <c r="F11" s="33">
        <f t="shared" si="2"/>
        <v>0.42085686592161553</v>
      </c>
      <c r="G11" s="33">
        <f t="shared" si="2"/>
        <v>0.41712331493472032</v>
      </c>
      <c r="H11" s="33">
        <f t="shared" si="2"/>
        <v>0.41615738224139609</v>
      </c>
      <c r="I11" s="33">
        <f t="shared" si="2"/>
        <v>0.41582654166862959</v>
      </c>
      <c r="J11" s="33">
        <f t="shared" si="2"/>
        <v>0.41202304954208874</v>
      </c>
      <c r="K11" s="33">
        <f t="shared" si="2"/>
        <v>0.40818567178326004</v>
      </c>
    </row>
    <row r="12" spans="1:15" x14ac:dyDescent="0.25">
      <c r="A12" s="15" t="s">
        <v>68</v>
      </c>
      <c r="B12" s="33">
        <f>B6/B7</f>
        <v>0.23105525089548928</v>
      </c>
      <c r="C12" s="33">
        <f t="shared" ref="C12:K12" si="3">C6/C7</f>
        <v>0.22916388711387622</v>
      </c>
      <c r="D12" s="33">
        <f t="shared" si="3"/>
        <v>0.22754763491483401</v>
      </c>
      <c r="E12" s="33">
        <f t="shared" si="3"/>
        <v>0.22791814538199409</v>
      </c>
      <c r="F12" s="33">
        <f t="shared" si="3"/>
        <v>0.22597449746721421</v>
      </c>
      <c r="G12" s="33">
        <f t="shared" si="3"/>
        <v>0.22659815836959982</v>
      </c>
      <c r="H12" s="33">
        <f t="shared" si="3"/>
        <v>0.22504139736125206</v>
      </c>
      <c r="I12" s="33">
        <f t="shared" si="3"/>
        <v>0.22178122202854855</v>
      </c>
      <c r="J12" s="33">
        <f t="shared" si="3"/>
        <v>0.2202662849120938</v>
      </c>
      <c r="K12" s="33">
        <f t="shared" si="3"/>
        <v>0.21923066796556173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M12" sqref="M12"/>
    </sheetView>
  </sheetViews>
  <sheetFormatPr defaultRowHeight="15" x14ac:dyDescent="0.25"/>
  <cols>
    <col min="1" max="1" width="14.42578125" customWidth="1"/>
    <col min="2" max="11" width="11.5703125" bestFit="1" customWidth="1"/>
  </cols>
  <sheetData>
    <row r="1" spans="1:15" x14ac:dyDescent="0.25">
      <c r="A1" t="s">
        <v>87</v>
      </c>
    </row>
    <row r="3" spans="1:15" x14ac:dyDescent="0.25">
      <c r="A3" s="1" t="s">
        <v>8</v>
      </c>
    </row>
    <row r="4" spans="1:15" x14ac:dyDescent="0.25">
      <c r="A4" s="3" t="s">
        <v>41</v>
      </c>
      <c r="B4" s="3" t="s">
        <v>43</v>
      </c>
      <c r="C4" s="3" t="s">
        <v>44</v>
      </c>
      <c r="D4" s="3" t="s">
        <v>45</v>
      </c>
      <c r="E4" s="3" t="s">
        <v>46</v>
      </c>
      <c r="F4" s="3" t="s">
        <v>47</v>
      </c>
      <c r="G4" s="3" t="s">
        <v>48</v>
      </c>
      <c r="H4" s="3" t="s">
        <v>49</v>
      </c>
      <c r="I4" s="3" t="s">
        <v>50</v>
      </c>
      <c r="J4" s="3" t="s">
        <v>51</v>
      </c>
      <c r="K4" s="3" t="s">
        <v>52</v>
      </c>
    </row>
    <row r="5" spans="1:15" x14ac:dyDescent="0.25">
      <c r="A5" s="1" t="s">
        <v>0</v>
      </c>
      <c r="B5" s="2">
        <v>20660</v>
      </c>
      <c r="C5" s="2">
        <v>17468</v>
      </c>
      <c r="D5" s="2">
        <v>16748</v>
      </c>
      <c r="E5" s="2">
        <v>16770</v>
      </c>
      <c r="F5" s="2">
        <v>16728</v>
      </c>
      <c r="G5" s="2">
        <v>17090</v>
      </c>
      <c r="H5" s="2">
        <v>17757</v>
      </c>
      <c r="I5" s="2">
        <v>18932</v>
      </c>
      <c r="J5" s="2">
        <v>19807</v>
      </c>
      <c r="K5" s="2">
        <v>21032</v>
      </c>
    </row>
    <row r="6" spans="1:15" x14ac:dyDescent="0.25">
      <c r="A6" s="1" t="s">
        <v>23</v>
      </c>
      <c r="B6" s="2">
        <v>50116</v>
      </c>
      <c r="C6" s="2">
        <v>45878</v>
      </c>
      <c r="D6" s="2">
        <v>43627</v>
      </c>
      <c r="E6" s="2">
        <v>42287</v>
      </c>
      <c r="F6" s="2">
        <v>42790</v>
      </c>
      <c r="G6" s="2">
        <v>44064</v>
      </c>
      <c r="H6" s="2">
        <v>46797</v>
      </c>
      <c r="I6" s="2">
        <v>50409</v>
      </c>
      <c r="J6" s="2">
        <v>53436</v>
      </c>
      <c r="K6" s="2">
        <v>55990</v>
      </c>
    </row>
    <row r="7" spans="1:15" x14ac:dyDescent="0.25">
      <c r="A7" s="1" t="s">
        <v>19</v>
      </c>
      <c r="B7" s="2">
        <v>14045</v>
      </c>
      <c r="C7" s="2">
        <v>12891</v>
      </c>
      <c r="D7" s="2">
        <v>12399</v>
      </c>
      <c r="E7" s="2">
        <v>12372</v>
      </c>
      <c r="F7" s="2">
        <v>13104</v>
      </c>
      <c r="G7" s="2">
        <v>13887</v>
      </c>
      <c r="H7" s="2">
        <v>15188</v>
      </c>
      <c r="I7" s="2">
        <v>16361</v>
      </c>
      <c r="J7" s="2">
        <v>16969</v>
      </c>
      <c r="K7" s="2">
        <v>17773</v>
      </c>
    </row>
    <row r="8" spans="1:15" x14ac:dyDescent="0.25">
      <c r="A8" s="1" t="s">
        <v>26</v>
      </c>
      <c r="B8" s="2">
        <v>11592</v>
      </c>
      <c r="C8" s="2">
        <v>10161</v>
      </c>
      <c r="D8" s="2">
        <v>10095</v>
      </c>
      <c r="E8" s="2">
        <v>9853</v>
      </c>
      <c r="F8" s="2">
        <v>10058</v>
      </c>
      <c r="G8" s="2">
        <v>10445</v>
      </c>
      <c r="H8" s="2">
        <v>10837</v>
      </c>
      <c r="I8" s="2">
        <v>11216</v>
      </c>
      <c r="J8" s="2">
        <v>11916</v>
      </c>
      <c r="K8" s="2">
        <v>12889</v>
      </c>
    </row>
    <row r="9" spans="1:15" x14ac:dyDescent="0.25">
      <c r="A9" s="1" t="s">
        <v>25</v>
      </c>
      <c r="B9" s="2">
        <v>8975</v>
      </c>
      <c r="C9" s="2">
        <v>7550</v>
      </c>
      <c r="D9" s="2">
        <v>7265</v>
      </c>
      <c r="E9" s="2">
        <v>7150</v>
      </c>
      <c r="F9" s="2">
        <v>7271</v>
      </c>
      <c r="G9" s="2">
        <v>7874</v>
      </c>
      <c r="H9" s="2">
        <v>8651</v>
      </c>
      <c r="I9" s="2">
        <v>9165</v>
      </c>
      <c r="J9" s="2">
        <v>9424</v>
      </c>
      <c r="K9" s="2">
        <v>9995</v>
      </c>
    </row>
    <row r="10" spans="1:15" x14ac:dyDescent="0.25">
      <c r="A10" s="1" t="s">
        <v>21</v>
      </c>
      <c r="B10" s="2">
        <v>18560</v>
      </c>
      <c r="C10" s="2">
        <v>15973</v>
      </c>
      <c r="D10" s="2">
        <v>15841</v>
      </c>
      <c r="E10" s="2">
        <v>15690</v>
      </c>
      <c r="F10" s="2">
        <v>15578</v>
      </c>
      <c r="G10" s="2">
        <v>15503</v>
      </c>
      <c r="H10" s="2">
        <v>16334</v>
      </c>
      <c r="I10" s="2">
        <v>17375</v>
      </c>
      <c r="J10" s="2">
        <v>17506</v>
      </c>
      <c r="K10" s="2">
        <v>18195</v>
      </c>
    </row>
    <row r="11" spans="1:15" x14ac:dyDescent="0.25">
      <c r="A11" s="1" t="s">
        <v>28</v>
      </c>
      <c r="B11" s="2">
        <v>21330</v>
      </c>
      <c r="C11" s="2">
        <v>19411</v>
      </c>
      <c r="D11" s="2">
        <v>18693</v>
      </c>
      <c r="E11" s="2">
        <v>19973</v>
      </c>
      <c r="F11" s="2">
        <v>20786</v>
      </c>
      <c r="G11" s="2">
        <v>21332</v>
      </c>
      <c r="H11" s="2">
        <v>22603</v>
      </c>
      <c r="I11" s="2">
        <v>23972</v>
      </c>
      <c r="J11" s="2">
        <v>24966</v>
      </c>
      <c r="K11" s="2">
        <v>25990</v>
      </c>
    </row>
    <row r="12" spans="1:15" x14ac:dyDescent="0.25">
      <c r="A12" s="1" t="s">
        <v>18</v>
      </c>
      <c r="B12" s="2">
        <v>13474</v>
      </c>
      <c r="C12" s="2">
        <v>12291</v>
      </c>
      <c r="D12" s="2">
        <v>11949</v>
      </c>
      <c r="E12" s="2">
        <v>12244</v>
      </c>
      <c r="F12" s="2">
        <v>12116</v>
      </c>
      <c r="G12" s="2">
        <v>12546</v>
      </c>
      <c r="H12" s="2">
        <v>12989</v>
      </c>
      <c r="I12" s="2">
        <v>13658</v>
      </c>
      <c r="J12" s="2">
        <v>14453</v>
      </c>
      <c r="K12" s="2">
        <v>15243</v>
      </c>
    </row>
    <row r="13" spans="1:15" x14ac:dyDescent="0.25">
      <c r="A13" s="10" t="s">
        <v>42</v>
      </c>
      <c r="B13" s="11">
        <v>158752</v>
      </c>
      <c r="C13" s="11">
        <v>141623</v>
      </c>
      <c r="D13" s="11">
        <v>136617</v>
      </c>
      <c r="E13" s="11">
        <v>136339</v>
      </c>
      <c r="F13" s="11">
        <v>138431</v>
      </c>
      <c r="G13" s="11">
        <v>142741</v>
      </c>
      <c r="H13" s="11">
        <v>151156</v>
      </c>
      <c r="I13" s="11">
        <v>161088</v>
      </c>
      <c r="J13" s="11">
        <v>168477</v>
      </c>
      <c r="K13" s="11">
        <v>177107</v>
      </c>
    </row>
    <row r="15" spans="1:15" x14ac:dyDescent="0.25">
      <c r="A15" s="1"/>
      <c r="B15" s="4">
        <v>2008</v>
      </c>
      <c r="C15" s="4">
        <v>2009</v>
      </c>
      <c r="D15" s="4">
        <v>2010</v>
      </c>
      <c r="E15" s="4">
        <v>2011</v>
      </c>
      <c r="F15" s="4">
        <v>2012</v>
      </c>
      <c r="G15" s="4">
        <v>2013</v>
      </c>
      <c r="H15" s="4">
        <v>2014</v>
      </c>
      <c r="I15" s="4">
        <v>2015</v>
      </c>
      <c r="J15" s="4">
        <v>2016</v>
      </c>
      <c r="K15" s="4">
        <v>2017</v>
      </c>
    </row>
    <row r="16" spans="1:15" x14ac:dyDescent="0.25">
      <c r="A16" s="1" t="s">
        <v>83</v>
      </c>
      <c r="B16" s="28">
        <f>B5+B9+B12</f>
        <v>43109</v>
      </c>
      <c r="C16" s="28">
        <f t="shared" ref="C16:K16" si="0">C5+C9+C12</f>
        <v>37309</v>
      </c>
      <c r="D16" s="28">
        <f t="shared" si="0"/>
        <v>35962</v>
      </c>
      <c r="E16" s="28">
        <f t="shared" si="0"/>
        <v>36164</v>
      </c>
      <c r="F16" s="28">
        <f t="shared" si="0"/>
        <v>36115</v>
      </c>
      <c r="G16" s="28">
        <f t="shared" si="0"/>
        <v>37510</v>
      </c>
      <c r="H16" s="28">
        <f t="shared" si="0"/>
        <v>39397</v>
      </c>
      <c r="I16" s="28">
        <f t="shared" si="0"/>
        <v>41755</v>
      </c>
      <c r="J16" s="28">
        <f t="shared" si="0"/>
        <v>43684</v>
      </c>
      <c r="K16" s="28">
        <f t="shared" si="0"/>
        <v>46270</v>
      </c>
      <c r="L16" s="18"/>
      <c r="M16" s="34"/>
      <c r="N16" s="18"/>
      <c r="O16" s="21"/>
    </row>
    <row r="17" spans="1:15" x14ac:dyDescent="0.25">
      <c r="A17" s="1" t="s">
        <v>82</v>
      </c>
      <c r="B17" s="28">
        <f>B7+B8+B10+B11</f>
        <v>65527</v>
      </c>
      <c r="C17" s="28">
        <f t="shared" ref="C17:K17" si="1">C7+C8+C10+C11</f>
        <v>58436</v>
      </c>
      <c r="D17" s="28">
        <f t="shared" si="1"/>
        <v>57028</v>
      </c>
      <c r="E17" s="28">
        <f t="shared" si="1"/>
        <v>57888</v>
      </c>
      <c r="F17" s="28">
        <f t="shared" si="1"/>
        <v>59526</v>
      </c>
      <c r="G17" s="28">
        <f t="shared" si="1"/>
        <v>61167</v>
      </c>
      <c r="H17" s="28">
        <f t="shared" si="1"/>
        <v>64962</v>
      </c>
      <c r="I17" s="28">
        <f t="shared" si="1"/>
        <v>68924</v>
      </c>
      <c r="J17" s="28">
        <f t="shared" si="1"/>
        <v>71357</v>
      </c>
      <c r="K17" s="28">
        <f t="shared" si="1"/>
        <v>74847</v>
      </c>
      <c r="L17" s="18"/>
      <c r="M17" s="34"/>
      <c r="N17" s="18"/>
      <c r="O17" s="21"/>
    </row>
    <row r="18" spans="1:15" x14ac:dyDescent="0.25">
      <c r="A18" s="1" t="s">
        <v>23</v>
      </c>
      <c r="B18" s="28">
        <f>B6</f>
        <v>50116</v>
      </c>
      <c r="C18" s="28">
        <f t="shared" ref="C18:K18" si="2">C6</f>
        <v>45878</v>
      </c>
      <c r="D18" s="28">
        <f t="shared" si="2"/>
        <v>43627</v>
      </c>
      <c r="E18" s="28">
        <f t="shared" si="2"/>
        <v>42287</v>
      </c>
      <c r="F18" s="28">
        <f t="shared" si="2"/>
        <v>42790</v>
      </c>
      <c r="G18" s="28">
        <f t="shared" si="2"/>
        <v>44064</v>
      </c>
      <c r="H18" s="28">
        <f t="shared" si="2"/>
        <v>46797</v>
      </c>
      <c r="I18" s="28">
        <f t="shared" si="2"/>
        <v>50409</v>
      </c>
      <c r="J18" s="28">
        <f t="shared" si="2"/>
        <v>53436</v>
      </c>
      <c r="K18" s="28">
        <f t="shared" si="2"/>
        <v>55990</v>
      </c>
      <c r="L18" s="18"/>
      <c r="M18" s="34"/>
      <c r="N18" s="18"/>
      <c r="O18" s="21"/>
    </row>
    <row r="19" spans="1:15" x14ac:dyDescent="0.25">
      <c r="A19" s="1" t="s">
        <v>84</v>
      </c>
      <c r="B19" s="28">
        <f>SUM(B16:B18)</f>
        <v>158752</v>
      </c>
      <c r="C19" s="28">
        <f t="shared" ref="C19" si="3">SUM(C16:C18)</f>
        <v>141623</v>
      </c>
      <c r="D19" s="28">
        <f t="shared" ref="D19" si="4">SUM(D16:D18)</f>
        <v>136617</v>
      </c>
      <c r="E19" s="28">
        <f t="shared" ref="E19" si="5">SUM(E16:E18)</f>
        <v>136339</v>
      </c>
      <c r="F19" s="28">
        <f t="shared" ref="F19" si="6">SUM(F16:F18)</f>
        <v>138431</v>
      </c>
      <c r="G19" s="28">
        <f t="shared" ref="G19" si="7">SUM(G16:G18)</f>
        <v>142741</v>
      </c>
      <c r="H19" s="28">
        <f t="shared" ref="H19" si="8">SUM(H16:H18)</f>
        <v>151156</v>
      </c>
      <c r="I19" s="28">
        <f t="shared" ref="I19" si="9">SUM(I16:I18)</f>
        <v>161088</v>
      </c>
      <c r="J19" s="28">
        <f t="shared" ref="J19" si="10">SUM(J16:J18)</f>
        <v>168477</v>
      </c>
      <c r="K19" s="28">
        <f t="shared" ref="K19" si="11">SUM(K16:K18)</f>
        <v>177107</v>
      </c>
      <c r="L19" s="18"/>
      <c r="M19" s="34"/>
      <c r="N19" s="18"/>
      <c r="O19" s="21"/>
    </row>
    <row r="21" spans="1:15" x14ac:dyDescent="0.25">
      <c r="A21" s="1"/>
      <c r="B21">
        <v>2008</v>
      </c>
      <c r="C21">
        <v>2009</v>
      </c>
      <c r="D21">
        <v>2010</v>
      </c>
      <c r="E21">
        <v>2011</v>
      </c>
      <c r="F21">
        <v>2012</v>
      </c>
      <c r="G21">
        <v>2013</v>
      </c>
      <c r="H21">
        <v>2014</v>
      </c>
      <c r="I21">
        <v>2015</v>
      </c>
      <c r="J21">
        <v>2016</v>
      </c>
      <c r="K21">
        <v>2017</v>
      </c>
    </row>
    <row r="22" spans="1:15" x14ac:dyDescent="0.25">
      <c r="A22" t="s">
        <v>83</v>
      </c>
      <c r="B22" s="21">
        <f>B16/B19</f>
        <v>0.27154933481152993</v>
      </c>
      <c r="C22" s="21">
        <f t="shared" ref="C22:K22" si="12">C16/C19</f>
        <v>0.26343884820968344</v>
      </c>
      <c r="D22" s="21">
        <f t="shared" si="12"/>
        <v>0.26323224781688953</v>
      </c>
      <c r="E22" s="21">
        <f t="shared" si="12"/>
        <v>0.26525058860634154</v>
      </c>
      <c r="F22" s="21">
        <f t="shared" si="12"/>
        <v>0.26088809587447898</v>
      </c>
      <c r="G22" s="21">
        <f t="shared" si="12"/>
        <v>0.26278364310184182</v>
      </c>
      <c r="H22" s="21">
        <f t="shared" si="12"/>
        <v>0.26063801635396544</v>
      </c>
      <c r="I22" s="21">
        <f t="shared" si="12"/>
        <v>0.25920614819229243</v>
      </c>
      <c r="J22" s="21">
        <f t="shared" si="12"/>
        <v>0.25928761789443067</v>
      </c>
      <c r="K22" s="21">
        <f t="shared" si="12"/>
        <v>0.26125449586972849</v>
      </c>
    </row>
    <row r="23" spans="1:15" x14ac:dyDescent="0.25">
      <c r="A23" t="s">
        <v>82</v>
      </c>
      <c r="B23" s="21">
        <f>B17/B19</f>
        <v>0.41276330376940135</v>
      </c>
      <c r="C23" s="21">
        <f t="shared" ref="C23:K23" si="13">C17/C19</f>
        <v>0.41261659476215024</v>
      </c>
      <c r="D23" s="21">
        <f t="shared" si="13"/>
        <v>0.41742974885995154</v>
      </c>
      <c r="E23" s="21">
        <f t="shared" si="13"/>
        <v>0.42458870902676416</v>
      </c>
      <c r="F23" s="21">
        <f t="shared" si="13"/>
        <v>0.43000483995636818</v>
      </c>
      <c r="G23" s="21">
        <f t="shared" si="13"/>
        <v>0.4285173846337072</v>
      </c>
      <c r="H23" s="21">
        <f t="shared" si="13"/>
        <v>0.42976792188202917</v>
      </c>
      <c r="I23" s="21">
        <f t="shared" si="13"/>
        <v>0.42786551450139054</v>
      </c>
      <c r="J23" s="21">
        <f t="shared" si="13"/>
        <v>0.42354149231052307</v>
      </c>
      <c r="K23" s="21">
        <f t="shared" si="13"/>
        <v>0.4226089313240019</v>
      </c>
    </row>
    <row r="24" spans="1:15" x14ac:dyDescent="0.25">
      <c r="A24" t="s">
        <v>23</v>
      </c>
      <c r="B24" s="21">
        <f>B18/B19</f>
        <v>0.31568736141906872</v>
      </c>
      <c r="C24" s="21">
        <f t="shared" ref="C24:K24" si="14">C18/C19</f>
        <v>0.32394455702816632</v>
      </c>
      <c r="D24" s="21">
        <f t="shared" si="14"/>
        <v>0.31933800332315893</v>
      </c>
      <c r="E24" s="21">
        <f t="shared" si="14"/>
        <v>0.3101607023668943</v>
      </c>
      <c r="F24" s="21">
        <f t="shared" si="14"/>
        <v>0.30910706416915285</v>
      </c>
      <c r="G24" s="21">
        <f t="shared" si="14"/>
        <v>0.30869897226445098</v>
      </c>
      <c r="H24" s="21">
        <f t="shared" si="14"/>
        <v>0.30959406176400539</v>
      </c>
      <c r="I24" s="21">
        <f t="shared" si="14"/>
        <v>0.31292833730631703</v>
      </c>
      <c r="J24" s="21">
        <f t="shared" si="14"/>
        <v>0.31717088979504621</v>
      </c>
      <c r="K24" s="21">
        <f t="shared" si="14"/>
        <v>0.31613657280626967</v>
      </c>
    </row>
    <row r="26" spans="1:15" x14ac:dyDescent="0.25">
      <c r="A26" s="1"/>
      <c r="B26">
        <v>2008</v>
      </c>
      <c r="C26">
        <v>2009</v>
      </c>
      <c r="D26">
        <v>2010</v>
      </c>
      <c r="E26">
        <v>2011</v>
      </c>
      <c r="F26">
        <v>2012</v>
      </c>
      <c r="G26">
        <v>2013</v>
      </c>
      <c r="H26">
        <v>2014</v>
      </c>
      <c r="I26">
        <v>2015</v>
      </c>
      <c r="J26">
        <v>2016</v>
      </c>
      <c r="K26">
        <v>2017</v>
      </c>
    </row>
    <row r="27" spans="1:15" x14ac:dyDescent="0.25">
      <c r="A27" t="s">
        <v>23</v>
      </c>
      <c r="B27" s="20">
        <v>0.31568736141906872</v>
      </c>
      <c r="C27" s="20">
        <v>0.32394455702816632</v>
      </c>
      <c r="D27" s="20">
        <v>0.31933800332315893</v>
      </c>
      <c r="E27" s="20">
        <v>0.3101607023668943</v>
      </c>
      <c r="F27" s="20">
        <v>0.30910706416915285</v>
      </c>
      <c r="G27" s="20">
        <v>0.30869897226445098</v>
      </c>
      <c r="H27" s="20">
        <v>0.30959406176400539</v>
      </c>
      <c r="I27" s="20">
        <v>0.31292833730631703</v>
      </c>
      <c r="J27" s="20">
        <v>0.31717088979504621</v>
      </c>
      <c r="K27" s="20">
        <v>0.31613657280626967</v>
      </c>
    </row>
    <row r="28" spans="1:15" x14ac:dyDescent="0.25">
      <c r="A28" t="s">
        <v>82</v>
      </c>
      <c r="B28" s="20">
        <v>0.41276330376940135</v>
      </c>
      <c r="C28" s="20">
        <v>0.41261659476215024</v>
      </c>
      <c r="D28" s="20">
        <v>0.41742974885995154</v>
      </c>
      <c r="E28" s="20">
        <v>0.42458870902676416</v>
      </c>
      <c r="F28" s="20">
        <v>0.43000483995636818</v>
      </c>
      <c r="G28" s="20">
        <v>0.4285173846337072</v>
      </c>
      <c r="H28" s="20">
        <v>0.42976792188202917</v>
      </c>
      <c r="I28" s="20">
        <v>0.42786551450139054</v>
      </c>
      <c r="J28" s="20">
        <v>0.42354149231052307</v>
      </c>
      <c r="K28" s="20">
        <v>0.4226089313240019</v>
      </c>
    </row>
    <row r="29" spans="1:15" x14ac:dyDescent="0.25">
      <c r="A29" t="s">
        <v>83</v>
      </c>
      <c r="B29" s="20">
        <v>0.27154933481152993</v>
      </c>
      <c r="C29" s="20">
        <v>0.26343884820968344</v>
      </c>
      <c r="D29" s="20">
        <v>0.26323224781688953</v>
      </c>
      <c r="E29" s="20">
        <v>0.26525058860634154</v>
      </c>
      <c r="F29" s="20">
        <v>0.26088809587447898</v>
      </c>
      <c r="G29" s="20">
        <v>0.26278364310184182</v>
      </c>
      <c r="H29" s="20">
        <v>0.26063801635396544</v>
      </c>
      <c r="I29" s="20">
        <v>0.25920614819229243</v>
      </c>
      <c r="J29" s="20">
        <v>0.25928761789443067</v>
      </c>
      <c r="K29" s="20">
        <v>0.26125449586972849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16" workbookViewId="0">
      <selection activeCell="M42" sqref="M42"/>
    </sheetView>
  </sheetViews>
  <sheetFormatPr defaultRowHeight="15" x14ac:dyDescent="0.25"/>
  <cols>
    <col min="1" max="1" width="15.140625" customWidth="1"/>
  </cols>
  <sheetData>
    <row r="1" spans="1:16" x14ac:dyDescent="0.25">
      <c r="A1" t="s">
        <v>88</v>
      </c>
    </row>
    <row r="3" spans="1:16" x14ac:dyDescent="0.25">
      <c r="A3" t="s">
        <v>4</v>
      </c>
    </row>
    <row r="4" spans="1:16" x14ac:dyDescent="0.25">
      <c r="A4" s="3" t="s">
        <v>41</v>
      </c>
      <c r="B4" s="3">
        <v>2008</v>
      </c>
      <c r="C4" s="3">
        <v>2009</v>
      </c>
      <c r="D4" s="3">
        <v>2010</v>
      </c>
      <c r="E4" s="3">
        <v>2011</v>
      </c>
      <c r="F4" s="3">
        <v>2012</v>
      </c>
      <c r="G4" s="3">
        <v>2013</v>
      </c>
      <c r="H4" s="3">
        <v>2014</v>
      </c>
      <c r="I4" s="3">
        <v>2015</v>
      </c>
      <c r="J4" s="3">
        <v>2016</v>
      </c>
      <c r="K4" s="3">
        <v>2017</v>
      </c>
    </row>
    <row r="5" spans="1:16" x14ac:dyDescent="0.25">
      <c r="A5" s="1" t="s">
        <v>0</v>
      </c>
      <c r="B5" s="17">
        <v>9621</v>
      </c>
      <c r="C5" s="17">
        <v>9197</v>
      </c>
      <c r="D5" s="17">
        <v>8665</v>
      </c>
      <c r="E5" s="17">
        <v>8747</v>
      </c>
      <c r="F5" s="17">
        <v>9321</v>
      </c>
      <c r="G5" s="17">
        <v>9553</v>
      </c>
      <c r="H5" s="17">
        <v>10269</v>
      </c>
      <c r="I5" s="17">
        <v>10461</v>
      </c>
      <c r="J5" s="17">
        <v>10968</v>
      </c>
      <c r="K5" s="17">
        <v>11491</v>
      </c>
    </row>
    <row r="6" spans="1:16" x14ac:dyDescent="0.25">
      <c r="A6" s="1" t="s">
        <v>23</v>
      </c>
      <c r="B6" s="17">
        <v>58121</v>
      </c>
      <c r="C6" s="17">
        <v>53672</v>
      </c>
      <c r="D6" s="17">
        <v>53240</v>
      </c>
      <c r="E6" s="17">
        <v>56608</v>
      </c>
      <c r="F6" s="17">
        <v>60325</v>
      </c>
      <c r="G6" s="17">
        <v>63344</v>
      </c>
      <c r="H6" s="17">
        <v>67394</v>
      </c>
      <c r="I6" s="17">
        <v>72671</v>
      </c>
      <c r="J6" s="17">
        <v>79102</v>
      </c>
      <c r="K6" s="17">
        <v>85521</v>
      </c>
    </row>
    <row r="7" spans="1:16" x14ac:dyDescent="0.25">
      <c r="A7" s="1" t="s">
        <v>19</v>
      </c>
      <c r="B7" s="17">
        <v>15226</v>
      </c>
      <c r="C7" s="17">
        <v>13367</v>
      </c>
      <c r="D7" s="17">
        <v>14094</v>
      </c>
      <c r="E7" s="17">
        <v>13841</v>
      </c>
      <c r="F7" s="17">
        <v>13675</v>
      </c>
      <c r="G7" s="17">
        <v>13792</v>
      </c>
      <c r="H7" s="17">
        <v>14002</v>
      </c>
      <c r="I7" s="17">
        <v>14506</v>
      </c>
      <c r="J7" s="17">
        <v>14100</v>
      </c>
      <c r="K7" s="17">
        <v>13039</v>
      </c>
    </row>
    <row r="8" spans="1:16" x14ac:dyDescent="0.25">
      <c r="A8" s="1" t="s">
        <v>26</v>
      </c>
      <c r="B8" s="17">
        <v>16229</v>
      </c>
      <c r="C8" s="17">
        <v>13219</v>
      </c>
      <c r="D8" s="17">
        <v>12688</v>
      </c>
      <c r="E8" s="17">
        <v>12731</v>
      </c>
      <c r="F8" s="17">
        <v>12934</v>
      </c>
      <c r="G8" s="17">
        <v>13051</v>
      </c>
      <c r="H8" s="17">
        <v>13756</v>
      </c>
      <c r="I8" s="17">
        <v>14649</v>
      </c>
      <c r="J8" s="17">
        <v>15809</v>
      </c>
      <c r="K8" s="17">
        <v>16529</v>
      </c>
    </row>
    <row r="9" spans="1:16" x14ac:dyDescent="0.25">
      <c r="A9" s="1" t="s">
        <v>25</v>
      </c>
      <c r="B9" s="17">
        <v>5094</v>
      </c>
      <c r="C9" s="17">
        <v>4576</v>
      </c>
      <c r="D9" s="17">
        <v>4337</v>
      </c>
      <c r="E9" s="17">
        <v>4292</v>
      </c>
      <c r="F9" s="17">
        <v>4500</v>
      </c>
      <c r="G9" s="17">
        <v>4622</v>
      </c>
      <c r="H9" s="17">
        <v>4654</v>
      </c>
      <c r="I9" s="17">
        <v>4806</v>
      </c>
      <c r="J9" s="17">
        <v>4959</v>
      </c>
      <c r="K9" s="17">
        <v>5031</v>
      </c>
    </row>
    <row r="10" spans="1:16" x14ac:dyDescent="0.25">
      <c r="A10" s="1" t="s">
        <v>21</v>
      </c>
      <c r="B10" s="17">
        <v>12872</v>
      </c>
      <c r="C10" s="17">
        <v>12319</v>
      </c>
      <c r="D10" s="17">
        <v>11873</v>
      </c>
      <c r="E10" s="17">
        <v>11111</v>
      </c>
      <c r="F10" s="17">
        <v>11173</v>
      </c>
      <c r="G10" s="17">
        <v>11119</v>
      </c>
      <c r="H10" s="17">
        <v>11552</v>
      </c>
      <c r="I10" s="17">
        <v>11621</v>
      </c>
      <c r="J10" s="17">
        <v>12658</v>
      </c>
      <c r="K10" s="17">
        <v>14091</v>
      </c>
    </row>
    <row r="11" spans="1:16" x14ac:dyDescent="0.25">
      <c r="A11" s="1" t="s">
        <v>28</v>
      </c>
      <c r="B11" s="17">
        <v>24488</v>
      </c>
      <c r="C11" s="17">
        <v>22657</v>
      </c>
      <c r="D11" s="17">
        <v>23043</v>
      </c>
      <c r="E11" s="17">
        <v>24176</v>
      </c>
      <c r="F11" s="17">
        <v>25570</v>
      </c>
      <c r="G11" s="17">
        <v>26622</v>
      </c>
      <c r="H11" s="17">
        <v>28173</v>
      </c>
      <c r="I11" s="17">
        <v>31528</v>
      </c>
      <c r="J11" s="17">
        <v>34586</v>
      </c>
      <c r="K11" s="17">
        <v>36527</v>
      </c>
    </row>
    <row r="12" spans="1:16" x14ac:dyDescent="0.25">
      <c r="A12" s="1" t="s">
        <v>18</v>
      </c>
      <c r="B12" s="17">
        <v>15067</v>
      </c>
      <c r="C12" s="17">
        <v>14188</v>
      </c>
      <c r="D12" s="17">
        <v>14545</v>
      </c>
      <c r="E12" s="17">
        <v>15340</v>
      </c>
      <c r="F12" s="17">
        <v>16042</v>
      </c>
      <c r="G12" s="17">
        <v>16628</v>
      </c>
      <c r="H12" s="17">
        <v>17301</v>
      </c>
      <c r="I12" s="17">
        <v>18302</v>
      </c>
      <c r="J12" s="17">
        <v>19782</v>
      </c>
      <c r="K12" s="17">
        <v>20474</v>
      </c>
    </row>
    <row r="13" spans="1:16" x14ac:dyDescent="0.25">
      <c r="A13" s="10" t="s">
        <v>42</v>
      </c>
      <c r="B13" s="22">
        <v>156718</v>
      </c>
      <c r="C13" s="22">
        <v>143195</v>
      </c>
      <c r="D13" s="22">
        <v>142485</v>
      </c>
      <c r="E13" s="22">
        <v>146846</v>
      </c>
      <c r="F13" s="22">
        <v>153540</v>
      </c>
      <c r="G13" s="22">
        <v>158731</v>
      </c>
      <c r="H13" s="22">
        <v>167101</v>
      </c>
      <c r="I13" s="22">
        <v>178544</v>
      </c>
      <c r="J13" s="22">
        <v>191964</v>
      </c>
      <c r="K13" s="22">
        <v>202703</v>
      </c>
    </row>
    <row r="15" spans="1:16" x14ac:dyDescent="0.25">
      <c r="B15" s="3">
        <v>2008</v>
      </c>
      <c r="C15" s="3">
        <v>2009</v>
      </c>
      <c r="D15" s="3">
        <v>2010</v>
      </c>
      <c r="E15" s="3">
        <v>2011</v>
      </c>
      <c r="F15" s="3">
        <v>2012</v>
      </c>
      <c r="G15" s="3">
        <v>2013</v>
      </c>
      <c r="H15" s="3">
        <v>2014</v>
      </c>
      <c r="I15" s="3">
        <v>2015</v>
      </c>
      <c r="J15" s="3">
        <v>2016</v>
      </c>
      <c r="K15" s="3">
        <v>2017</v>
      </c>
    </row>
    <row r="16" spans="1:16" x14ac:dyDescent="0.25">
      <c r="A16" s="1" t="s">
        <v>83</v>
      </c>
      <c r="B16" s="18">
        <f>B5+B9+B12</f>
        <v>29782</v>
      </c>
      <c r="C16" s="18">
        <f t="shared" ref="C16:K16" si="0">C5+C9+C12</f>
        <v>27961</v>
      </c>
      <c r="D16" s="18">
        <f t="shared" si="0"/>
        <v>27547</v>
      </c>
      <c r="E16" s="18">
        <f t="shared" si="0"/>
        <v>28379</v>
      </c>
      <c r="F16" s="18">
        <f t="shared" si="0"/>
        <v>29863</v>
      </c>
      <c r="G16" s="18">
        <f t="shared" si="0"/>
        <v>30803</v>
      </c>
      <c r="H16" s="18">
        <f t="shared" si="0"/>
        <v>32224</v>
      </c>
      <c r="I16" s="18">
        <f t="shared" si="0"/>
        <v>33569</v>
      </c>
      <c r="J16" s="18">
        <f t="shared" si="0"/>
        <v>35709</v>
      </c>
      <c r="K16" s="18">
        <f t="shared" si="0"/>
        <v>36996</v>
      </c>
      <c r="L16" s="18"/>
      <c r="M16" s="21"/>
      <c r="N16" s="18"/>
      <c r="O16" s="21"/>
      <c r="P16" s="21"/>
    </row>
    <row r="17" spans="1:16" x14ac:dyDescent="0.25">
      <c r="A17" s="1" t="s">
        <v>82</v>
      </c>
      <c r="B17" s="18">
        <f>B7+B8+B10+B11</f>
        <v>68815</v>
      </c>
      <c r="C17" s="18">
        <f t="shared" ref="C17:K17" si="1">C7+C8+C10+C11</f>
        <v>61562</v>
      </c>
      <c r="D17" s="18">
        <f t="shared" si="1"/>
        <v>61698</v>
      </c>
      <c r="E17" s="18">
        <f t="shared" si="1"/>
        <v>61859</v>
      </c>
      <c r="F17" s="18">
        <f t="shared" si="1"/>
        <v>63352</v>
      </c>
      <c r="G17" s="18">
        <f t="shared" si="1"/>
        <v>64584</v>
      </c>
      <c r="H17" s="18">
        <f t="shared" si="1"/>
        <v>67483</v>
      </c>
      <c r="I17" s="18">
        <f t="shared" si="1"/>
        <v>72304</v>
      </c>
      <c r="J17" s="18">
        <f t="shared" si="1"/>
        <v>77153</v>
      </c>
      <c r="K17" s="18">
        <f t="shared" si="1"/>
        <v>80186</v>
      </c>
      <c r="L17" s="18"/>
      <c r="M17" s="21"/>
      <c r="N17" s="18"/>
      <c r="O17" s="21"/>
      <c r="P17" s="21"/>
    </row>
    <row r="18" spans="1:16" x14ac:dyDescent="0.25">
      <c r="A18" s="1" t="s">
        <v>23</v>
      </c>
      <c r="B18" s="18">
        <f>B6</f>
        <v>58121</v>
      </c>
      <c r="C18" s="18">
        <f t="shared" ref="C18:K18" si="2">C6</f>
        <v>53672</v>
      </c>
      <c r="D18" s="18">
        <f t="shared" si="2"/>
        <v>53240</v>
      </c>
      <c r="E18" s="18">
        <f t="shared" si="2"/>
        <v>56608</v>
      </c>
      <c r="F18" s="18">
        <f t="shared" si="2"/>
        <v>60325</v>
      </c>
      <c r="G18" s="18">
        <f t="shared" si="2"/>
        <v>63344</v>
      </c>
      <c r="H18" s="18">
        <f t="shared" si="2"/>
        <v>67394</v>
      </c>
      <c r="I18" s="18">
        <f t="shared" si="2"/>
        <v>72671</v>
      </c>
      <c r="J18" s="18">
        <f t="shared" si="2"/>
        <v>79102</v>
      </c>
      <c r="K18" s="18">
        <f t="shared" si="2"/>
        <v>85521</v>
      </c>
      <c r="L18" s="18"/>
      <c r="M18" s="21"/>
      <c r="N18" s="18"/>
      <c r="O18" s="21"/>
      <c r="P18" s="21"/>
    </row>
    <row r="19" spans="1:16" x14ac:dyDescent="0.25">
      <c r="A19" s="1" t="s">
        <v>84</v>
      </c>
      <c r="B19" s="18">
        <f>SUM(B16:B18)</f>
        <v>156718</v>
      </c>
      <c r="C19" s="18">
        <f t="shared" ref="C19:K19" si="3">SUM(C16:C18)</f>
        <v>143195</v>
      </c>
      <c r="D19" s="18">
        <f t="shared" si="3"/>
        <v>142485</v>
      </c>
      <c r="E19" s="18">
        <f t="shared" si="3"/>
        <v>146846</v>
      </c>
      <c r="F19" s="18">
        <f t="shared" si="3"/>
        <v>153540</v>
      </c>
      <c r="G19" s="18">
        <f t="shared" si="3"/>
        <v>158731</v>
      </c>
      <c r="H19" s="18">
        <f t="shared" si="3"/>
        <v>167101</v>
      </c>
      <c r="I19" s="18">
        <f t="shared" si="3"/>
        <v>178544</v>
      </c>
      <c r="J19" s="18">
        <f t="shared" si="3"/>
        <v>191964</v>
      </c>
      <c r="K19" s="18">
        <f t="shared" si="3"/>
        <v>202703</v>
      </c>
      <c r="L19" s="18"/>
      <c r="M19" s="21"/>
      <c r="N19" s="18"/>
      <c r="O19" s="21"/>
      <c r="P19" s="21"/>
    </row>
    <row r="21" spans="1:16" x14ac:dyDescent="0.25">
      <c r="B21" s="3">
        <v>2008</v>
      </c>
      <c r="C21" s="3">
        <v>2009</v>
      </c>
      <c r="D21" s="3">
        <v>2010</v>
      </c>
      <c r="E21" s="3">
        <v>2011</v>
      </c>
      <c r="F21" s="3">
        <v>2012</v>
      </c>
      <c r="G21" s="3">
        <v>2013</v>
      </c>
      <c r="H21" s="3">
        <v>2014</v>
      </c>
      <c r="I21" s="3">
        <v>2015</v>
      </c>
      <c r="J21" s="3">
        <v>2016</v>
      </c>
      <c r="K21" s="3">
        <v>2017</v>
      </c>
    </row>
    <row r="22" spans="1:16" x14ac:dyDescent="0.25">
      <c r="A22" s="1" t="s">
        <v>83</v>
      </c>
      <c r="B22" s="21">
        <f>B16/B19</f>
        <v>0.19003560535484118</v>
      </c>
      <c r="C22" s="21">
        <f t="shared" ref="C22:K22" si="4">C16/C19</f>
        <v>0.19526519780718601</v>
      </c>
      <c r="D22" s="21">
        <f t="shared" si="4"/>
        <v>0.19333263150507071</v>
      </c>
      <c r="E22" s="21">
        <f t="shared" si="4"/>
        <v>0.19325688135870231</v>
      </c>
      <c r="F22" s="21">
        <f t="shared" si="4"/>
        <v>0.19449654813078024</v>
      </c>
      <c r="G22" s="21">
        <f t="shared" si="4"/>
        <v>0.19405787149328108</v>
      </c>
      <c r="H22" s="21">
        <f t="shared" si="4"/>
        <v>0.19284145516783263</v>
      </c>
      <c r="I22" s="21">
        <f t="shared" si="4"/>
        <v>0.18801527914687696</v>
      </c>
      <c r="J22" s="21">
        <f t="shared" si="4"/>
        <v>0.18601925361005189</v>
      </c>
      <c r="K22" s="21">
        <f t="shared" si="4"/>
        <v>0.18251333231377928</v>
      </c>
    </row>
    <row r="23" spans="1:16" x14ac:dyDescent="0.25">
      <c r="A23" s="1" t="s">
        <v>82</v>
      </c>
      <c r="B23" s="21">
        <f>B17/B19</f>
        <v>0.43910080526806111</v>
      </c>
      <c r="C23" s="21">
        <f t="shared" ref="C23:K23" si="5">C17/C19</f>
        <v>0.42991724571388668</v>
      </c>
      <c r="D23" s="21">
        <f t="shared" si="5"/>
        <v>0.43301400147383934</v>
      </c>
      <c r="E23" s="21">
        <f t="shared" si="5"/>
        <v>0.42125083420726478</v>
      </c>
      <c r="F23" s="21">
        <f t="shared" si="5"/>
        <v>0.41260909209326557</v>
      </c>
      <c r="G23" s="21">
        <f t="shared" si="5"/>
        <v>0.40687704355166915</v>
      </c>
      <c r="H23" s="21">
        <f t="shared" si="5"/>
        <v>0.40384557842263064</v>
      </c>
      <c r="I23" s="21">
        <f t="shared" si="5"/>
        <v>0.40496460256295369</v>
      </c>
      <c r="J23" s="21">
        <f t="shared" si="5"/>
        <v>0.40191390052301473</v>
      </c>
      <c r="K23" s="21">
        <f t="shared" si="5"/>
        <v>0.39558368647725983</v>
      </c>
    </row>
    <row r="24" spans="1:16" x14ac:dyDescent="0.25">
      <c r="A24" s="1" t="s">
        <v>23</v>
      </c>
      <c r="B24" s="21">
        <f>B18/B19</f>
        <v>0.37086358937709774</v>
      </c>
      <c r="C24" s="21">
        <f t="shared" ref="C24:K24" si="6">C18/C19</f>
        <v>0.37481755647892734</v>
      </c>
      <c r="D24" s="21">
        <f t="shared" si="6"/>
        <v>0.37365336702108992</v>
      </c>
      <c r="E24" s="21">
        <f t="shared" si="6"/>
        <v>0.38549228443403294</v>
      </c>
      <c r="F24" s="21">
        <f t="shared" si="6"/>
        <v>0.39289435977595416</v>
      </c>
      <c r="G24" s="21">
        <f t="shared" si="6"/>
        <v>0.39906508495504972</v>
      </c>
      <c r="H24" s="21">
        <f t="shared" si="6"/>
        <v>0.40331296640953673</v>
      </c>
      <c r="I24" s="21">
        <f t="shared" si="6"/>
        <v>0.40702011829016937</v>
      </c>
      <c r="J24" s="21">
        <f t="shared" si="6"/>
        <v>0.41206684586693337</v>
      </c>
      <c r="K24" s="21">
        <f t="shared" si="6"/>
        <v>0.42190298120896091</v>
      </c>
    </row>
    <row r="26" spans="1:16" x14ac:dyDescent="0.25">
      <c r="A26" s="12"/>
      <c r="B26" s="12">
        <v>2008</v>
      </c>
      <c r="C26" s="12">
        <v>2009</v>
      </c>
      <c r="D26" s="12">
        <v>2010</v>
      </c>
      <c r="E26" s="12">
        <v>2011</v>
      </c>
      <c r="F26" s="12">
        <v>2012</v>
      </c>
      <c r="G26" s="12">
        <v>2013</v>
      </c>
      <c r="H26" s="12">
        <v>2014</v>
      </c>
      <c r="I26" s="12">
        <v>2015</v>
      </c>
      <c r="J26" s="12">
        <v>2016</v>
      </c>
      <c r="K26" s="12">
        <v>2017</v>
      </c>
    </row>
    <row r="27" spans="1:16" x14ac:dyDescent="0.25">
      <c r="A27" t="s">
        <v>23</v>
      </c>
      <c r="B27" s="20">
        <v>0.37086358937709774</v>
      </c>
      <c r="C27" s="20">
        <v>0.37481755647892734</v>
      </c>
      <c r="D27" s="20">
        <v>0.37365336702108992</v>
      </c>
      <c r="E27" s="20">
        <v>0.38549228443403294</v>
      </c>
      <c r="F27" s="20">
        <v>0.39289435977595416</v>
      </c>
      <c r="G27" s="20">
        <v>0.39906508495504972</v>
      </c>
      <c r="H27" s="20">
        <v>0.40331296640953673</v>
      </c>
      <c r="I27" s="20">
        <v>0.40702011829016937</v>
      </c>
      <c r="J27" s="20">
        <v>0.41206684586693337</v>
      </c>
      <c r="K27" s="20">
        <v>0.42190298120896091</v>
      </c>
    </row>
    <row r="28" spans="1:16" x14ac:dyDescent="0.25">
      <c r="A28" t="s">
        <v>82</v>
      </c>
      <c r="B28" s="20">
        <v>0.43910080526806111</v>
      </c>
      <c r="C28" s="20">
        <v>0.42991724571388668</v>
      </c>
      <c r="D28" s="20">
        <v>0.43301400147383934</v>
      </c>
      <c r="E28" s="20">
        <v>0.42125083420726478</v>
      </c>
      <c r="F28" s="20">
        <v>0.41260909209326557</v>
      </c>
      <c r="G28" s="20">
        <v>0.40687704355166915</v>
      </c>
      <c r="H28" s="20">
        <v>0.40384557842263064</v>
      </c>
      <c r="I28" s="20">
        <v>0.40496460256295369</v>
      </c>
      <c r="J28" s="20">
        <v>0.40191390052301473</v>
      </c>
      <c r="K28" s="20">
        <v>0.39558368647725983</v>
      </c>
    </row>
    <row r="29" spans="1:16" x14ac:dyDescent="0.25">
      <c r="A29" t="s">
        <v>83</v>
      </c>
      <c r="B29" s="20">
        <v>0.19003560535484118</v>
      </c>
      <c r="C29" s="20">
        <v>0.19526519780718601</v>
      </c>
      <c r="D29" s="20">
        <v>0.19333263150507071</v>
      </c>
      <c r="E29" s="20">
        <v>0.19325688135870231</v>
      </c>
      <c r="F29" s="20">
        <v>0.19449654813078024</v>
      </c>
      <c r="G29" s="20">
        <v>0.19405787149328108</v>
      </c>
      <c r="H29" s="20">
        <v>0.19284145516783263</v>
      </c>
      <c r="I29" s="20">
        <v>0.18801527914687696</v>
      </c>
      <c r="J29" s="20">
        <v>0.18601925361005189</v>
      </c>
      <c r="K29" s="20">
        <v>0.18251333231377928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M22" sqref="M22"/>
    </sheetView>
  </sheetViews>
  <sheetFormatPr defaultRowHeight="15" x14ac:dyDescent="0.25"/>
  <cols>
    <col min="1" max="1" width="33.85546875" customWidth="1"/>
  </cols>
  <sheetData>
    <row r="1" spans="1:16" x14ac:dyDescent="0.25">
      <c r="A1" t="s">
        <v>89</v>
      </c>
    </row>
    <row r="3" spans="1:16" x14ac:dyDescent="0.25">
      <c r="A3" s="6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6" x14ac:dyDescent="0.25">
      <c r="A4" s="15" t="s">
        <v>60</v>
      </c>
      <c r="B4" s="16">
        <v>18249</v>
      </c>
      <c r="C4" s="16">
        <v>15797</v>
      </c>
      <c r="D4" s="16">
        <v>14266</v>
      </c>
      <c r="E4" s="16">
        <v>13809</v>
      </c>
      <c r="F4" s="16">
        <v>14202</v>
      </c>
      <c r="G4" s="16">
        <v>14524</v>
      </c>
      <c r="H4" s="16">
        <v>14336</v>
      </c>
      <c r="I4" s="16">
        <v>16059</v>
      </c>
      <c r="J4" s="16">
        <v>17428</v>
      </c>
      <c r="K4" s="16">
        <v>18954</v>
      </c>
      <c r="L4" s="18"/>
      <c r="M4" s="21"/>
      <c r="N4" s="18"/>
      <c r="O4" s="21"/>
      <c r="P4" s="21"/>
    </row>
    <row r="5" spans="1:16" x14ac:dyDescent="0.25">
      <c r="A5" s="15" t="s">
        <v>66</v>
      </c>
      <c r="B5" s="16">
        <v>187373</v>
      </c>
      <c r="C5" s="16">
        <v>166497</v>
      </c>
      <c r="D5" s="16">
        <v>160722</v>
      </c>
      <c r="E5" s="16">
        <v>159972</v>
      </c>
      <c r="F5" s="16">
        <v>162506</v>
      </c>
      <c r="G5" s="16">
        <v>165011</v>
      </c>
      <c r="H5" s="16">
        <v>171276</v>
      </c>
      <c r="I5" s="16">
        <v>180334</v>
      </c>
      <c r="J5" s="16">
        <v>187169</v>
      </c>
      <c r="K5" s="16">
        <v>194138</v>
      </c>
      <c r="L5" s="18"/>
      <c r="M5" s="21"/>
      <c r="N5" s="18"/>
      <c r="O5" s="21"/>
      <c r="P5" s="21"/>
    </row>
    <row r="6" spans="1:16" x14ac:dyDescent="0.25">
      <c r="A6" s="15" t="s">
        <v>61</v>
      </c>
      <c r="B6" s="16">
        <v>205622</v>
      </c>
      <c r="C6" s="16">
        <v>182294</v>
      </c>
      <c r="D6" s="16">
        <v>174988</v>
      </c>
      <c r="E6" s="16">
        <v>173781</v>
      </c>
      <c r="F6" s="16">
        <v>176708</v>
      </c>
      <c r="G6" s="16">
        <v>179535</v>
      </c>
      <c r="H6" s="16">
        <v>185612</v>
      </c>
      <c r="I6" s="16">
        <v>196393</v>
      </c>
      <c r="J6" s="16">
        <v>204597</v>
      </c>
      <c r="K6" s="16">
        <v>213092</v>
      </c>
      <c r="L6" s="18"/>
      <c r="M6" s="21"/>
      <c r="N6" s="18"/>
      <c r="O6" s="21"/>
      <c r="P6" s="21"/>
    </row>
    <row r="7" spans="1:16" x14ac:dyDescent="0.25">
      <c r="A7" s="15" t="s">
        <v>64</v>
      </c>
      <c r="B7" s="16">
        <v>46742</v>
      </c>
      <c r="C7" s="16">
        <v>44517</v>
      </c>
      <c r="D7" s="16">
        <v>44027</v>
      </c>
      <c r="E7" s="16">
        <v>45041</v>
      </c>
      <c r="F7" s="16">
        <v>46740</v>
      </c>
      <c r="G7" s="16">
        <v>49237</v>
      </c>
      <c r="H7" s="16">
        <v>54883</v>
      </c>
      <c r="I7" s="16">
        <v>59636</v>
      </c>
      <c r="J7" s="16">
        <v>64224</v>
      </c>
      <c r="K7" s="16">
        <v>68443</v>
      </c>
      <c r="L7" s="18"/>
      <c r="M7" s="21"/>
      <c r="N7" s="18"/>
      <c r="O7" s="21"/>
      <c r="P7" s="21"/>
    </row>
    <row r="8" spans="1:16" x14ac:dyDescent="0.25">
      <c r="A8" s="15" t="s">
        <v>65</v>
      </c>
      <c r="B8" s="16">
        <v>63106</v>
      </c>
      <c r="C8" s="16">
        <v>58007</v>
      </c>
      <c r="D8" s="16">
        <v>60087</v>
      </c>
      <c r="E8" s="16">
        <v>64363</v>
      </c>
      <c r="F8" s="16">
        <v>68523</v>
      </c>
      <c r="G8" s="16">
        <v>72700</v>
      </c>
      <c r="H8" s="16">
        <v>77762</v>
      </c>
      <c r="I8" s="16">
        <v>83603</v>
      </c>
      <c r="J8" s="16">
        <v>91620</v>
      </c>
      <c r="K8" s="16">
        <v>98275</v>
      </c>
      <c r="L8" s="18"/>
      <c r="M8" s="21"/>
      <c r="N8" s="18"/>
      <c r="O8" s="21"/>
      <c r="P8" s="21"/>
    </row>
    <row r="9" spans="1:16" x14ac:dyDescent="0.25">
      <c r="A9" s="15" t="s">
        <v>62</v>
      </c>
      <c r="B9" s="16">
        <v>109848</v>
      </c>
      <c r="C9" s="16">
        <v>102524</v>
      </c>
      <c r="D9" s="16">
        <v>104114</v>
      </c>
      <c r="E9" s="16">
        <v>109404</v>
      </c>
      <c r="F9" s="16">
        <v>115263</v>
      </c>
      <c r="G9" s="16">
        <v>121937</v>
      </c>
      <c r="H9" s="16">
        <v>132645</v>
      </c>
      <c r="I9" s="16">
        <v>143239</v>
      </c>
      <c r="J9" s="16">
        <v>155844</v>
      </c>
      <c r="K9" s="16">
        <v>166718</v>
      </c>
      <c r="L9" s="18"/>
      <c r="M9" s="21"/>
      <c r="N9" s="18"/>
      <c r="O9" s="21"/>
      <c r="P9" s="21"/>
    </row>
    <row r="10" spans="1:16" x14ac:dyDescent="0.25">
      <c r="A10" s="15" t="s">
        <v>63</v>
      </c>
      <c r="B10" s="16">
        <v>315470</v>
      </c>
      <c r="C10" s="16">
        <v>284818</v>
      </c>
      <c r="D10" s="16">
        <v>279102</v>
      </c>
      <c r="E10" s="16">
        <v>283185</v>
      </c>
      <c r="F10" s="16">
        <v>291971</v>
      </c>
      <c r="G10" s="16">
        <v>301472</v>
      </c>
      <c r="H10" s="16">
        <v>318257</v>
      </c>
      <c r="I10" s="16">
        <v>339632</v>
      </c>
      <c r="J10" s="16">
        <v>360441</v>
      </c>
      <c r="K10" s="16">
        <v>379810</v>
      </c>
      <c r="L10" s="18"/>
      <c r="M10" s="21"/>
      <c r="N10" s="18"/>
      <c r="O10" s="21"/>
      <c r="P10" s="21"/>
    </row>
    <row r="12" spans="1:16" x14ac:dyDescent="0.25">
      <c r="L12" s="2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22" workbookViewId="0">
      <selection activeCell="C53" sqref="C53"/>
    </sheetView>
  </sheetViews>
  <sheetFormatPr defaultRowHeight="15" x14ac:dyDescent="0.25"/>
  <cols>
    <col min="1" max="1" width="23.140625" customWidth="1"/>
  </cols>
  <sheetData>
    <row r="1" spans="1:11" x14ac:dyDescent="0.25">
      <c r="A1" t="s">
        <v>90</v>
      </c>
    </row>
    <row r="3" spans="1:11" x14ac:dyDescent="0.25">
      <c r="A3" s="6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1" x14ac:dyDescent="0.25">
      <c r="A4" s="15" t="s">
        <v>60</v>
      </c>
      <c r="B4" s="16">
        <v>18249</v>
      </c>
      <c r="C4" s="16">
        <v>15797</v>
      </c>
      <c r="D4" s="16">
        <v>14266</v>
      </c>
      <c r="E4" s="16">
        <v>13809</v>
      </c>
      <c r="F4" s="16">
        <v>14202</v>
      </c>
      <c r="G4" s="16">
        <v>14524</v>
      </c>
      <c r="H4" s="16">
        <v>14336</v>
      </c>
      <c r="I4" s="16">
        <v>16059</v>
      </c>
      <c r="J4" s="16">
        <v>17428</v>
      </c>
      <c r="K4" s="16">
        <v>18954</v>
      </c>
    </row>
    <row r="5" spans="1:11" x14ac:dyDescent="0.25">
      <c r="A5" s="15" t="s">
        <v>66</v>
      </c>
      <c r="B5" s="16">
        <v>187373</v>
      </c>
      <c r="C5" s="16">
        <v>166497</v>
      </c>
      <c r="D5" s="16">
        <v>160722</v>
      </c>
      <c r="E5" s="16">
        <v>159972</v>
      </c>
      <c r="F5" s="16">
        <v>162506</v>
      </c>
      <c r="G5" s="16">
        <v>165011</v>
      </c>
      <c r="H5" s="16">
        <v>171276</v>
      </c>
      <c r="I5" s="16">
        <v>180334</v>
      </c>
      <c r="J5" s="16">
        <v>187169</v>
      </c>
      <c r="K5" s="16">
        <v>194138</v>
      </c>
    </row>
    <row r="6" spans="1:11" x14ac:dyDescent="0.25">
      <c r="A6" s="15" t="s">
        <v>61</v>
      </c>
      <c r="B6" s="16">
        <v>205622</v>
      </c>
      <c r="C6" s="16">
        <v>182294</v>
      </c>
      <c r="D6" s="16">
        <v>174988</v>
      </c>
      <c r="E6" s="16">
        <v>173781</v>
      </c>
      <c r="F6" s="16">
        <v>176708</v>
      </c>
      <c r="G6" s="16">
        <v>179535</v>
      </c>
      <c r="H6" s="16">
        <v>185612</v>
      </c>
      <c r="I6" s="16">
        <v>196393</v>
      </c>
      <c r="J6" s="16">
        <v>204597</v>
      </c>
      <c r="K6" s="16">
        <v>213092</v>
      </c>
    </row>
    <row r="7" spans="1:11" x14ac:dyDescent="0.25">
      <c r="A7" s="15" t="s">
        <v>64</v>
      </c>
      <c r="B7" s="16">
        <v>46742</v>
      </c>
      <c r="C7" s="16">
        <v>44517</v>
      </c>
      <c r="D7" s="16">
        <v>44027</v>
      </c>
      <c r="E7" s="16">
        <v>45041</v>
      </c>
      <c r="F7" s="16">
        <v>46740</v>
      </c>
      <c r="G7" s="16">
        <v>49237</v>
      </c>
      <c r="H7" s="16">
        <v>54883</v>
      </c>
      <c r="I7" s="16">
        <v>59636</v>
      </c>
      <c r="J7" s="16">
        <v>64224</v>
      </c>
      <c r="K7" s="16">
        <v>68443</v>
      </c>
    </row>
    <row r="8" spans="1:11" x14ac:dyDescent="0.25">
      <c r="A8" s="15" t="s">
        <v>65</v>
      </c>
      <c r="B8" s="16">
        <v>63106</v>
      </c>
      <c r="C8" s="16">
        <v>58007</v>
      </c>
      <c r="D8" s="16">
        <v>60087</v>
      </c>
      <c r="E8" s="16">
        <v>64363</v>
      </c>
      <c r="F8" s="16">
        <v>68523</v>
      </c>
      <c r="G8" s="16">
        <v>72700</v>
      </c>
      <c r="H8" s="16">
        <v>77762</v>
      </c>
      <c r="I8" s="16">
        <v>83603</v>
      </c>
      <c r="J8" s="16">
        <v>91620</v>
      </c>
      <c r="K8" s="16">
        <v>98275</v>
      </c>
    </row>
    <row r="9" spans="1:11" x14ac:dyDescent="0.25">
      <c r="A9" s="15" t="s">
        <v>62</v>
      </c>
      <c r="B9" s="16">
        <v>109848</v>
      </c>
      <c r="C9" s="16">
        <v>102524</v>
      </c>
      <c r="D9" s="16">
        <v>104114</v>
      </c>
      <c r="E9" s="16">
        <v>109404</v>
      </c>
      <c r="F9" s="16">
        <v>115263</v>
      </c>
      <c r="G9" s="16">
        <v>121937</v>
      </c>
      <c r="H9" s="16">
        <v>132645</v>
      </c>
      <c r="I9" s="16">
        <v>143239</v>
      </c>
      <c r="J9" s="16">
        <v>155844</v>
      </c>
      <c r="K9" s="16">
        <v>166718</v>
      </c>
    </row>
    <row r="10" spans="1:11" x14ac:dyDescent="0.25">
      <c r="A10" s="15" t="s">
        <v>63</v>
      </c>
      <c r="B10" s="16">
        <v>315470</v>
      </c>
      <c r="C10" s="16">
        <v>284818</v>
      </c>
      <c r="D10" s="16">
        <v>279102</v>
      </c>
      <c r="E10" s="16">
        <v>283185</v>
      </c>
      <c r="F10" s="16">
        <v>291971</v>
      </c>
      <c r="G10" s="16">
        <v>301472</v>
      </c>
      <c r="H10" s="16">
        <v>318257</v>
      </c>
      <c r="I10" s="16">
        <v>339632</v>
      </c>
      <c r="J10" s="16">
        <v>360441</v>
      </c>
      <c r="K10" s="16">
        <v>379810</v>
      </c>
    </row>
    <row r="13" spans="1:11" x14ac:dyDescent="0.25">
      <c r="A13" s="6"/>
      <c r="B13" s="6">
        <v>2008</v>
      </c>
      <c r="C13" s="6">
        <v>2009</v>
      </c>
      <c r="D13" s="6">
        <v>2010</v>
      </c>
      <c r="E13" s="6">
        <v>2011</v>
      </c>
      <c r="F13" s="6">
        <v>2012</v>
      </c>
      <c r="G13" s="6">
        <v>2013</v>
      </c>
      <c r="H13" s="6">
        <v>2014</v>
      </c>
      <c r="I13" s="6">
        <v>2015</v>
      </c>
      <c r="J13" s="6">
        <v>2016</v>
      </c>
      <c r="K13" s="6">
        <v>2017</v>
      </c>
    </row>
    <row r="14" spans="1:11" x14ac:dyDescent="0.25">
      <c r="A14" s="15" t="s">
        <v>60</v>
      </c>
      <c r="B14" s="33">
        <f>B4/$B$10</f>
        <v>5.784702190382604E-2</v>
      </c>
      <c r="C14" s="33">
        <f>C4/$C$10</f>
        <v>5.5463488964882839E-2</v>
      </c>
      <c r="D14" s="33">
        <f>D4/$D$10</f>
        <v>5.1113929674455931E-2</v>
      </c>
      <c r="E14" s="33">
        <f t="shared" ref="E14:K14" si="0">E4/E$10</f>
        <v>4.8763176015678797E-2</v>
      </c>
      <c r="F14" s="33">
        <f t="shared" si="0"/>
        <v>4.8641817166773411E-2</v>
      </c>
      <c r="G14" s="33">
        <f t="shared" si="0"/>
        <v>4.8176945122598451E-2</v>
      </c>
      <c r="H14" s="33">
        <f t="shared" si="0"/>
        <v>4.5045356425781682E-2</v>
      </c>
      <c r="I14" s="33">
        <f t="shared" si="0"/>
        <v>4.7283530409384274E-2</v>
      </c>
      <c r="J14" s="33">
        <f t="shared" si="0"/>
        <v>4.835188005804001E-2</v>
      </c>
      <c r="K14" s="33">
        <f t="shared" si="0"/>
        <v>4.9903899318080092E-2</v>
      </c>
    </row>
    <row r="15" spans="1:11" x14ac:dyDescent="0.25">
      <c r="A15" s="15" t="s">
        <v>66</v>
      </c>
      <c r="B15" s="33">
        <f t="shared" ref="B15:B20" si="1">B5/$B$10</f>
        <v>0.59394871144641326</v>
      </c>
      <c r="C15" s="33">
        <f t="shared" ref="C15:C20" si="2">C5/$C$10</f>
        <v>0.58457330646237249</v>
      </c>
      <c r="D15" s="33">
        <f t="shared" ref="D15:D20" si="3">D5/$D$10</f>
        <v>0.57585398886428618</v>
      </c>
      <c r="E15" s="33">
        <f t="shared" ref="E15:K20" si="4">E5/E$10</f>
        <v>0.56490280205519361</v>
      </c>
      <c r="F15" s="33">
        <f t="shared" si="4"/>
        <v>0.55658267430669484</v>
      </c>
      <c r="G15" s="33">
        <f t="shared" si="4"/>
        <v>0.54735099777093732</v>
      </c>
      <c r="H15" s="33">
        <f t="shared" si="4"/>
        <v>0.53816883839161433</v>
      </c>
      <c r="I15" s="33">
        <f t="shared" si="4"/>
        <v>0.53096881330381118</v>
      </c>
      <c r="J15" s="33">
        <f t="shared" si="4"/>
        <v>0.51927777361620908</v>
      </c>
      <c r="K15" s="33">
        <f t="shared" si="4"/>
        <v>0.51114504620731416</v>
      </c>
    </row>
    <row r="16" spans="1:11" x14ac:dyDescent="0.25">
      <c r="A16" s="15" t="s">
        <v>61</v>
      </c>
      <c r="B16" s="33">
        <f t="shared" si="1"/>
        <v>0.65179573335023933</v>
      </c>
      <c r="C16" s="33">
        <f t="shared" si="2"/>
        <v>0.64003679542725533</v>
      </c>
      <c r="D16" s="33">
        <f t="shared" si="3"/>
        <v>0.62696791853874212</v>
      </c>
      <c r="E16" s="33">
        <f t="shared" si="4"/>
        <v>0.61366597807087242</v>
      </c>
      <c r="F16" s="33">
        <f t="shared" si="4"/>
        <v>0.60522449147346824</v>
      </c>
      <c r="G16" s="33">
        <f t="shared" si="4"/>
        <v>0.59552794289353572</v>
      </c>
      <c r="H16" s="33">
        <f t="shared" si="4"/>
        <v>0.583214194817396</v>
      </c>
      <c r="I16" s="33">
        <f t="shared" si="4"/>
        <v>0.57825234371319545</v>
      </c>
      <c r="J16" s="33">
        <f t="shared" si="4"/>
        <v>0.567629653674249</v>
      </c>
      <c r="K16" s="33">
        <f t="shared" si="4"/>
        <v>0.5610489455253943</v>
      </c>
    </row>
    <row r="17" spans="1:11" x14ac:dyDescent="0.25">
      <c r="A17" s="15" t="s">
        <v>64</v>
      </c>
      <c r="B17" s="33">
        <f t="shared" si="1"/>
        <v>0.14816622816749611</v>
      </c>
      <c r="C17" s="33">
        <f t="shared" si="2"/>
        <v>0.15629981251184968</v>
      </c>
      <c r="D17" s="33">
        <f t="shared" si="3"/>
        <v>0.15774519709640203</v>
      </c>
      <c r="E17" s="33">
        <f t="shared" si="4"/>
        <v>0.15905150343415081</v>
      </c>
      <c r="F17" s="33">
        <f t="shared" si="4"/>
        <v>0.16008439194303545</v>
      </c>
      <c r="G17" s="33">
        <f t="shared" si="4"/>
        <v>0.16332196688249656</v>
      </c>
      <c r="H17" s="33">
        <f t="shared" si="4"/>
        <v>0.17244868141156361</v>
      </c>
      <c r="I17" s="33">
        <f t="shared" si="4"/>
        <v>0.17559005040749989</v>
      </c>
      <c r="J17" s="33">
        <f t="shared" si="4"/>
        <v>0.17818172738395466</v>
      </c>
      <c r="K17" s="33">
        <f t="shared" si="4"/>
        <v>0.18020325952449909</v>
      </c>
    </row>
    <row r="18" spans="1:11" x14ac:dyDescent="0.25">
      <c r="A18" s="15" t="s">
        <v>65</v>
      </c>
      <c r="B18" s="33">
        <f t="shared" si="1"/>
        <v>0.20003803848226456</v>
      </c>
      <c r="C18" s="33">
        <f t="shared" si="2"/>
        <v>0.20366339206089504</v>
      </c>
      <c r="D18" s="33">
        <f t="shared" si="3"/>
        <v>0.21528688436485585</v>
      </c>
      <c r="E18" s="33">
        <f t="shared" si="4"/>
        <v>0.22728251849497677</v>
      </c>
      <c r="F18" s="33">
        <f t="shared" si="4"/>
        <v>0.23469111658349631</v>
      </c>
      <c r="G18" s="33">
        <f t="shared" si="4"/>
        <v>0.24115009022396774</v>
      </c>
      <c r="H18" s="33">
        <f t="shared" si="4"/>
        <v>0.24433712377104039</v>
      </c>
      <c r="I18" s="33">
        <f t="shared" si="4"/>
        <v>0.24615760587930466</v>
      </c>
      <c r="J18" s="33">
        <f t="shared" si="4"/>
        <v>0.25418861894179628</v>
      </c>
      <c r="K18" s="33">
        <f t="shared" si="4"/>
        <v>0.25874779495010664</v>
      </c>
    </row>
    <row r="19" spans="1:11" x14ac:dyDescent="0.25">
      <c r="A19" s="15" t="s">
        <v>62</v>
      </c>
      <c r="B19" s="33">
        <f t="shared" si="1"/>
        <v>0.34820426664976067</v>
      </c>
      <c r="C19" s="33">
        <f t="shared" si="2"/>
        <v>0.35996320457274472</v>
      </c>
      <c r="D19" s="33">
        <f t="shared" si="3"/>
        <v>0.37303208146125788</v>
      </c>
      <c r="E19" s="33">
        <f t="shared" si="4"/>
        <v>0.38633402192912758</v>
      </c>
      <c r="F19" s="33">
        <f t="shared" si="4"/>
        <v>0.39477550852653176</v>
      </c>
      <c r="G19" s="33">
        <f t="shared" si="4"/>
        <v>0.40447205710646428</v>
      </c>
      <c r="H19" s="33">
        <f t="shared" si="4"/>
        <v>0.416785805182604</v>
      </c>
      <c r="I19" s="33">
        <f t="shared" si="4"/>
        <v>0.42174765628680455</v>
      </c>
      <c r="J19" s="33">
        <f t="shared" si="4"/>
        <v>0.43237034632575094</v>
      </c>
      <c r="K19" s="33">
        <f t="shared" si="4"/>
        <v>0.43895105447460575</v>
      </c>
    </row>
    <row r="20" spans="1:11" x14ac:dyDescent="0.25">
      <c r="A20" s="15" t="s">
        <v>63</v>
      </c>
      <c r="B20" s="33">
        <f t="shared" si="1"/>
        <v>1</v>
      </c>
      <c r="C20" s="33">
        <f t="shared" si="2"/>
        <v>1</v>
      </c>
      <c r="D20" s="33">
        <f t="shared" si="3"/>
        <v>1</v>
      </c>
      <c r="E20" s="33">
        <f t="shared" si="4"/>
        <v>1</v>
      </c>
      <c r="F20" s="33">
        <f t="shared" si="4"/>
        <v>1</v>
      </c>
      <c r="G20" s="33">
        <f t="shared" si="4"/>
        <v>1</v>
      </c>
      <c r="H20" s="33">
        <f t="shared" si="4"/>
        <v>1</v>
      </c>
      <c r="I20" s="33">
        <f t="shared" si="4"/>
        <v>1</v>
      </c>
      <c r="J20" s="33">
        <f t="shared" si="4"/>
        <v>1</v>
      </c>
      <c r="K20" s="33">
        <f t="shared" si="4"/>
        <v>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14" sqref="A14"/>
    </sheetView>
  </sheetViews>
  <sheetFormatPr defaultRowHeight="15" x14ac:dyDescent="0.25"/>
  <cols>
    <col min="1" max="1" width="35.7109375" customWidth="1"/>
    <col min="2" max="11" width="13.7109375" bestFit="1" customWidth="1"/>
  </cols>
  <sheetData>
    <row r="1" spans="1:15" x14ac:dyDescent="0.25">
      <c r="A1" t="s">
        <v>91</v>
      </c>
    </row>
    <row r="3" spans="1:15" x14ac:dyDescent="0.25">
      <c r="A3" s="6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5" x14ac:dyDescent="0.25">
      <c r="A4" s="15" t="s">
        <v>60</v>
      </c>
      <c r="B4" s="16">
        <v>17840</v>
      </c>
      <c r="C4" s="16">
        <v>15353</v>
      </c>
      <c r="D4" s="16">
        <v>13815</v>
      </c>
      <c r="E4" s="16">
        <v>13289</v>
      </c>
      <c r="F4" s="16">
        <v>13594</v>
      </c>
      <c r="G4" s="16">
        <v>13847</v>
      </c>
      <c r="H4" s="16">
        <v>13573</v>
      </c>
      <c r="I4" s="16">
        <v>14947</v>
      </c>
      <c r="J4" s="16">
        <v>16372</v>
      </c>
      <c r="K4" s="16">
        <v>17890</v>
      </c>
      <c r="L4" s="18"/>
      <c r="M4" s="29"/>
      <c r="N4" s="18"/>
      <c r="O4" s="21"/>
    </row>
    <row r="5" spans="1:15" x14ac:dyDescent="0.25">
      <c r="A5" s="15" t="s">
        <v>66</v>
      </c>
      <c r="B5" s="16">
        <v>96896</v>
      </c>
      <c r="C5" s="16">
        <v>83659</v>
      </c>
      <c r="D5" s="16">
        <v>80561</v>
      </c>
      <c r="E5" s="16">
        <v>80323</v>
      </c>
      <c r="F5" s="16">
        <v>81203</v>
      </c>
      <c r="G5" s="16">
        <v>82545</v>
      </c>
      <c r="H5" s="16">
        <v>87009</v>
      </c>
      <c r="I5" s="16">
        <v>91750</v>
      </c>
      <c r="J5" s="16">
        <v>94692</v>
      </c>
      <c r="K5" s="16">
        <v>99419</v>
      </c>
      <c r="L5" s="18"/>
      <c r="M5" s="29"/>
      <c r="N5" s="18"/>
      <c r="O5" s="21"/>
    </row>
    <row r="6" spans="1:15" x14ac:dyDescent="0.25">
      <c r="A6" s="15" t="s">
        <v>61</v>
      </c>
      <c r="B6" s="16">
        <v>114736</v>
      </c>
      <c r="C6" s="16">
        <v>99012</v>
      </c>
      <c r="D6" s="16">
        <v>94376</v>
      </c>
      <c r="E6" s="16">
        <v>93612</v>
      </c>
      <c r="F6" s="16">
        <v>94797</v>
      </c>
      <c r="G6" s="16">
        <v>96392</v>
      </c>
      <c r="H6" s="16">
        <v>100582</v>
      </c>
      <c r="I6" s="16">
        <v>106697</v>
      </c>
      <c r="J6" s="16">
        <v>111064</v>
      </c>
      <c r="K6" s="16">
        <v>117309</v>
      </c>
      <c r="L6" s="18"/>
      <c r="M6" s="29"/>
      <c r="N6" s="18"/>
      <c r="O6" s="21"/>
    </row>
    <row r="7" spans="1:15" x14ac:dyDescent="0.25">
      <c r="A7" s="15" t="s">
        <v>64</v>
      </c>
      <c r="B7" s="16">
        <v>27519</v>
      </c>
      <c r="C7" s="16">
        <v>26661</v>
      </c>
      <c r="D7" s="16">
        <v>26038</v>
      </c>
      <c r="E7" s="16">
        <v>25686</v>
      </c>
      <c r="F7" s="16">
        <v>26368</v>
      </c>
      <c r="G7" s="16">
        <v>27965</v>
      </c>
      <c r="H7" s="16">
        <v>30653</v>
      </c>
      <c r="I7" s="16">
        <v>32549</v>
      </c>
      <c r="J7" s="16">
        <v>34103</v>
      </c>
      <c r="K7" s="16">
        <v>35446</v>
      </c>
      <c r="L7" s="18"/>
      <c r="M7" s="29"/>
      <c r="N7" s="18"/>
      <c r="O7" s="21"/>
    </row>
    <row r="8" spans="1:15" x14ac:dyDescent="0.25">
      <c r="A8" s="15" t="s">
        <v>65</v>
      </c>
      <c r="B8" s="16">
        <v>16497</v>
      </c>
      <c r="C8" s="16">
        <v>15950</v>
      </c>
      <c r="D8" s="16">
        <v>16203</v>
      </c>
      <c r="E8" s="16">
        <v>17041</v>
      </c>
      <c r="F8" s="16">
        <v>17266</v>
      </c>
      <c r="G8" s="16">
        <v>18384</v>
      </c>
      <c r="H8" s="16">
        <v>19921</v>
      </c>
      <c r="I8" s="16">
        <v>21842</v>
      </c>
      <c r="J8" s="16">
        <v>23310</v>
      </c>
      <c r="K8" s="16">
        <v>24352</v>
      </c>
      <c r="L8" s="18"/>
      <c r="M8" s="29"/>
      <c r="N8" s="18"/>
      <c r="O8" s="21"/>
    </row>
    <row r="9" spans="1:15" x14ac:dyDescent="0.25">
      <c r="A9" s="15" t="s">
        <v>62</v>
      </c>
      <c r="B9" s="16">
        <v>44016</v>
      </c>
      <c r="C9" s="16">
        <v>42611</v>
      </c>
      <c r="D9" s="16">
        <v>42241</v>
      </c>
      <c r="E9" s="16">
        <v>42727</v>
      </c>
      <c r="F9" s="16">
        <v>43634</v>
      </c>
      <c r="G9" s="16">
        <v>46349</v>
      </c>
      <c r="H9" s="16">
        <v>50574</v>
      </c>
      <c r="I9" s="16">
        <v>54391</v>
      </c>
      <c r="J9" s="16">
        <v>57413</v>
      </c>
      <c r="K9" s="16">
        <v>59798</v>
      </c>
      <c r="L9" s="18"/>
      <c r="M9" s="29"/>
      <c r="N9" s="18"/>
      <c r="O9" s="21"/>
    </row>
    <row r="10" spans="1:15" x14ac:dyDescent="0.25">
      <c r="A10" s="15" t="s">
        <v>63</v>
      </c>
      <c r="B10" s="16">
        <v>158752</v>
      </c>
      <c r="C10" s="16">
        <v>141623</v>
      </c>
      <c r="D10" s="16">
        <v>136617</v>
      </c>
      <c r="E10" s="16">
        <v>136339</v>
      </c>
      <c r="F10" s="16">
        <v>138431</v>
      </c>
      <c r="G10" s="16">
        <v>142741</v>
      </c>
      <c r="H10" s="16">
        <v>151156</v>
      </c>
      <c r="I10" s="16">
        <v>161088</v>
      </c>
      <c r="J10" s="16">
        <v>168477</v>
      </c>
      <c r="K10" s="16">
        <v>177107</v>
      </c>
      <c r="L10" s="18"/>
      <c r="M10" s="29"/>
      <c r="N10" s="18"/>
      <c r="O10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32" sqref="B32"/>
    </sheetView>
  </sheetViews>
  <sheetFormatPr defaultRowHeight="15" x14ac:dyDescent="0.25"/>
  <cols>
    <col min="1" max="1" width="20.140625" customWidth="1"/>
  </cols>
  <sheetData>
    <row r="1" spans="1:11" x14ac:dyDescent="0.25">
      <c r="A1" t="s">
        <v>113</v>
      </c>
    </row>
    <row r="3" spans="1:11" x14ac:dyDescent="0.25">
      <c r="B3">
        <v>2008</v>
      </c>
      <c r="C3">
        <v>2009</v>
      </c>
      <c r="D3">
        <v>2010</v>
      </c>
      <c r="E3">
        <v>2011</v>
      </c>
      <c r="F3">
        <v>2012</v>
      </c>
      <c r="G3">
        <v>2013</v>
      </c>
      <c r="H3">
        <v>2014</v>
      </c>
      <c r="I3">
        <v>2015</v>
      </c>
      <c r="J3">
        <v>2016</v>
      </c>
      <c r="K3">
        <v>2017</v>
      </c>
    </row>
    <row r="4" spans="1:11" x14ac:dyDescent="0.25">
      <c r="A4" t="s">
        <v>98</v>
      </c>
      <c r="B4">
        <v>-3958</v>
      </c>
      <c r="C4">
        <v>-1037</v>
      </c>
      <c r="D4">
        <v>4580</v>
      </c>
      <c r="E4">
        <v>1979</v>
      </c>
      <c r="F4">
        <v>333</v>
      </c>
      <c r="G4">
        <v>3955</v>
      </c>
      <c r="H4">
        <v>1904</v>
      </c>
      <c r="I4">
        <v>2401</v>
      </c>
      <c r="J4">
        <v>551</v>
      </c>
      <c r="K4">
        <v>1796</v>
      </c>
    </row>
    <row r="5" spans="1:11" x14ac:dyDescent="0.25">
      <c r="A5" t="s">
        <v>97</v>
      </c>
      <c r="B5">
        <v>-5123</v>
      </c>
      <c r="C5">
        <v>-30652</v>
      </c>
      <c r="D5">
        <v>-5716</v>
      </c>
      <c r="E5">
        <v>4083</v>
      </c>
      <c r="F5">
        <v>8786</v>
      </c>
      <c r="G5">
        <v>9501</v>
      </c>
      <c r="H5">
        <v>16785</v>
      </c>
      <c r="I5">
        <v>21375</v>
      </c>
      <c r="J5">
        <v>20809</v>
      </c>
      <c r="K5">
        <v>19369</v>
      </c>
    </row>
    <row r="6" spans="1:11" x14ac:dyDescent="0.25">
      <c r="A6" t="s">
        <v>53</v>
      </c>
      <c r="B6">
        <v>8329</v>
      </c>
      <c r="C6">
        <v>9164</v>
      </c>
      <c r="D6">
        <v>11443</v>
      </c>
      <c r="E6">
        <v>9732</v>
      </c>
      <c r="F6">
        <v>9054</v>
      </c>
      <c r="G6">
        <v>11121</v>
      </c>
      <c r="H6">
        <v>10526</v>
      </c>
      <c r="I6">
        <v>10725</v>
      </c>
      <c r="J6">
        <v>9479</v>
      </c>
      <c r="K6">
        <v>9506</v>
      </c>
    </row>
    <row r="7" spans="1:11" x14ac:dyDescent="0.25">
      <c r="A7" t="s">
        <v>55</v>
      </c>
      <c r="B7">
        <v>-12287</v>
      </c>
      <c r="C7">
        <v>-10201</v>
      </c>
      <c r="D7">
        <v>-6863</v>
      </c>
      <c r="E7">
        <v>-7753</v>
      </c>
      <c r="F7">
        <v>-8721</v>
      </c>
      <c r="G7">
        <v>-7166</v>
      </c>
      <c r="H7">
        <v>-8622</v>
      </c>
      <c r="I7">
        <v>-8324</v>
      </c>
      <c r="J7">
        <v>-8928</v>
      </c>
      <c r="K7">
        <v>-7710</v>
      </c>
    </row>
    <row r="8" spans="1:11" x14ac:dyDescent="0.25">
      <c r="A8" t="s">
        <v>56</v>
      </c>
      <c r="B8">
        <v>25044</v>
      </c>
      <c r="C8">
        <v>15240</v>
      </c>
      <c r="D8">
        <v>21042</v>
      </c>
      <c r="E8">
        <v>25180</v>
      </c>
      <c r="F8">
        <v>25978</v>
      </c>
      <c r="G8">
        <v>25514</v>
      </c>
      <c r="H8">
        <v>32489</v>
      </c>
      <c r="I8">
        <v>37175</v>
      </c>
      <c r="J8">
        <v>36131</v>
      </c>
      <c r="K8">
        <v>33963</v>
      </c>
    </row>
    <row r="9" spans="1:11" x14ac:dyDescent="0.25">
      <c r="A9" t="s">
        <v>58</v>
      </c>
      <c r="B9">
        <v>-30167</v>
      </c>
      <c r="C9">
        <v>-45892</v>
      </c>
      <c r="D9">
        <v>-26758</v>
      </c>
      <c r="E9">
        <v>-21097</v>
      </c>
      <c r="F9">
        <v>-17192</v>
      </c>
      <c r="G9">
        <v>-16013</v>
      </c>
      <c r="H9">
        <v>-15704</v>
      </c>
      <c r="I9">
        <v>-15800</v>
      </c>
      <c r="J9">
        <v>-15322</v>
      </c>
      <c r="K9">
        <v>-14594</v>
      </c>
    </row>
    <row r="11" spans="1:11" x14ac:dyDescent="0.25">
      <c r="A11" t="s">
        <v>101</v>
      </c>
      <c r="B11">
        <f>B8+B6</f>
        <v>33373</v>
      </c>
      <c r="C11">
        <f t="shared" ref="C11:K11" si="0">C8+C6</f>
        <v>24404</v>
      </c>
      <c r="D11">
        <f t="shared" si="0"/>
        <v>32485</v>
      </c>
      <c r="E11">
        <f t="shared" si="0"/>
        <v>34912</v>
      </c>
      <c r="F11">
        <f t="shared" si="0"/>
        <v>35032</v>
      </c>
      <c r="G11">
        <f t="shared" si="0"/>
        <v>36635</v>
      </c>
      <c r="H11">
        <f t="shared" si="0"/>
        <v>43015</v>
      </c>
      <c r="I11">
        <f t="shared" si="0"/>
        <v>47900</v>
      </c>
      <c r="J11">
        <f t="shared" si="0"/>
        <v>45610</v>
      </c>
      <c r="K11">
        <f t="shared" si="0"/>
        <v>43469</v>
      </c>
    </row>
    <row r="12" spans="1:11" x14ac:dyDescent="0.25">
      <c r="A12" t="s">
        <v>102</v>
      </c>
      <c r="B12">
        <f>B9+B7</f>
        <v>-42454</v>
      </c>
      <c r="C12">
        <f t="shared" ref="C12:K12" si="1">C9+C7</f>
        <v>-56093</v>
      </c>
      <c r="D12">
        <f t="shared" si="1"/>
        <v>-33621</v>
      </c>
      <c r="E12">
        <f t="shared" si="1"/>
        <v>-28850</v>
      </c>
      <c r="F12">
        <f t="shared" si="1"/>
        <v>-25913</v>
      </c>
      <c r="G12">
        <f t="shared" si="1"/>
        <v>-23179</v>
      </c>
      <c r="H12">
        <f t="shared" si="1"/>
        <v>-24326</v>
      </c>
      <c r="I12">
        <f t="shared" si="1"/>
        <v>-24124</v>
      </c>
      <c r="J12">
        <f t="shared" si="1"/>
        <v>-24250</v>
      </c>
      <c r="K12">
        <f t="shared" si="1"/>
        <v>-22304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18" sqref="L18"/>
    </sheetView>
  </sheetViews>
  <sheetFormatPr defaultRowHeight="15" x14ac:dyDescent="0.25"/>
  <cols>
    <col min="1" max="1" width="44.7109375" customWidth="1"/>
  </cols>
  <sheetData>
    <row r="1" spans="1:11" x14ac:dyDescent="0.25">
      <c r="A1" t="s">
        <v>92</v>
      </c>
    </row>
    <row r="2" spans="1:11" x14ac:dyDescent="0.25">
      <c r="A2" t="s">
        <v>8</v>
      </c>
    </row>
    <row r="3" spans="1:11" x14ac:dyDescent="0.25">
      <c r="A3" s="6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1" x14ac:dyDescent="0.25">
      <c r="A4" s="15" t="s">
        <v>60</v>
      </c>
      <c r="B4" s="16">
        <v>17840</v>
      </c>
      <c r="C4" s="16">
        <v>15353</v>
      </c>
      <c r="D4" s="16">
        <v>13815</v>
      </c>
      <c r="E4" s="16">
        <v>13289</v>
      </c>
      <c r="F4" s="16">
        <v>13594</v>
      </c>
      <c r="G4" s="16">
        <v>13847</v>
      </c>
      <c r="H4" s="16">
        <v>13573</v>
      </c>
      <c r="I4" s="16">
        <v>14947</v>
      </c>
      <c r="J4" s="16">
        <v>16372</v>
      </c>
      <c r="K4" s="16">
        <v>17890</v>
      </c>
    </row>
    <row r="5" spans="1:11" x14ac:dyDescent="0.25">
      <c r="A5" s="15" t="s">
        <v>66</v>
      </c>
      <c r="B5" s="16">
        <v>96787</v>
      </c>
      <c r="C5" s="16">
        <v>83567</v>
      </c>
      <c r="D5" s="16">
        <v>80483</v>
      </c>
      <c r="E5" s="16">
        <v>80241</v>
      </c>
      <c r="F5" s="16">
        <v>81128</v>
      </c>
      <c r="G5" s="16">
        <v>82473</v>
      </c>
      <c r="H5" s="16">
        <v>86937</v>
      </c>
      <c r="I5" s="16">
        <v>91680</v>
      </c>
      <c r="J5" s="16">
        <v>94623</v>
      </c>
      <c r="K5" s="16">
        <v>99348</v>
      </c>
    </row>
    <row r="6" spans="1:11" x14ac:dyDescent="0.25">
      <c r="A6" s="15" t="s">
        <v>61</v>
      </c>
      <c r="B6" s="16">
        <v>114627</v>
      </c>
      <c r="C6" s="16">
        <v>98920</v>
      </c>
      <c r="D6" s="16">
        <v>94298</v>
      </c>
      <c r="E6" s="16">
        <v>93530</v>
      </c>
      <c r="F6" s="16">
        <v>94722</v>
      </c>
      <c r="G6" s="16">
        <v>96320</v>
      </c>
      <c r="H6" s="16">
        <v>100510</v>
      </c>
      <c r="I6" s="16">
        <v>106627</v>
      </c>
      <c r="J6" s="16">
        <v>110995</v>
      </c>
      <c r="K6" s="16">
        <v>117238</v>
      </c>
    </row>
    <row r="7" spans="1:11" x14ac:dyDescent="0.25">
      <c r="A7" s="15" t="s">
        <v>64</v>
      </c>
      <c r="B7" s="16">
        <v>27628</v>
      </c>
      <c r="C7" s="16">
        <v>26753</v>
      </c>
      <c r="D7" s="16">
        <v>26116</v>
      </c>
      <c r="E7" s="16">
        <v>25768</v>
      </c>
      <c r="F7" s="16">
        <v>26443</v>
      </c>
      <c r="G7" s="16">
        <v>28037</v>
      </c>
      <c r="H7" s="16">
        <v>30725</v>
      </c>
      <c r="I7" s="16">
        <v>32619</v>
      </c>
      <c r="J7" s="16">
        <v>34172</v>
      </c>
      <c r="K7" s="16">
        <v>35517</v>
      </c>
    </row>
    <row r="8" spans="1:11" x14ac:dyDescent="0.25">
      <c r="A8" s="15" t="s">
        <v>65</v>
      </c>
      <c r="B8" s="16">
        <v>16497</v>
      </c>
      <c r="C8" s="16">
        <v>15950</v>
      </c>
      <c r="D8" s="16">
        <v>16203</v>
      </c>
      <c r="E8" s="16">
        <v>17041</v>
      </c>
      <c r="F8" s="16">
        <v>17266</v>
      </c>
      <c r="G8" s="16">
        <v>18384</v>
      </c>
      <c r="H8" s="16">
        <v>19921</v>
      </c>
      <c r="I8" s="16">
        <v>21842</v>
      </c>
      <c r="J8" s="16">
        <v>23310</v>
      </c>
      <c r="K8" s="16">
        <v>24352</v>
      </c>
    </row>
    <row r="9" spans="1:11" x14ac:dyDescent="0.25">
      <c r="A9" s="15" t="s">
        <v>62</v>
      </c>
      <c r="B9" s="16">
        <v>44125</v>
      </c>
      <c r="C9" s="16">
        <v>42703</v>
      </c>
      <c r="D9" s="16">
        <v>42319</v>
      </c>
      <c r="E9" s="16">
        <v>42809</v>
      </c>
      <c r="F9" s="16">
        <v>43709</v>
      </c>
      <c r="G9" s="16">
        <v>46421</v>
      </c>
      <c r="H9" s="16">
        <v>50646</v>
      </c>
      <c r="I9" s="16">
        <v>54461</v>
      </c>
      <c r="J9" s="16">
        <v>57482</v>
      </c>
      <c r="K9" s="16">
        <v>59869</v>
      </c>
    </row>
    <row r="10" spans="1:11" x14ac:dyDescent="0.25">
      <c r="A10" s="15" t="s">
        <v>63</v>
      </c>
      <c r="B10" s="16">
        <v>158752</v>
      </c>
      <c r="C10" s="16">
        <v>141623</v>
      </c>
      <c r="D10" s="16">
        <v>136617</v>
      </c>
      <c r="E10" s="16">
        <v>136339</v>
      </c>
      <c r="F10" s="16">
        <v>138431</v>
      </c>
      <c r="G10" s="16">
        <v>142741</v>
      </c>
      <c r="H10" s="16">
        <v>151156</v>
      </c>
      <c r="I10" s="16">
        <v>161088</v>
      </c>
      <c r="J10" s="16">
        <v>168477</v>
      </c>
      <c r="K10" s="16">
        <v>177107</v>
      </c>
    </row>
    <row r="12" spans="1:11" x14ac:dyDescent="0.25">
      <c r="A12" s="6"/>
      <c r="B12" s="6">
        <v>2008</v>
      </c>
      <c r="C12" s="6">
        <v>2009</v>
      </c>
      <c r="D12" s="6">
        <v>2010</v>
      </c>
      <c r="E12" s="6">
        <v>2011</v>
      </c>
      <c r="F12" s="6">
        <v>2012</v>
      </c>
      <c r="G12" s="6">
        <v>2013</v>
      </c>
      <c r="H12" s="6">
        <v>2014</v>
      </c>
      <c r="I12" s="6">
        <v>2015</v>
      </c>
      <c r="J12" s="6">
        <v>2016</v>
      </c>
      <c r="K12" s="6">
        <v>2017</v>
      </c>
    </row>
    <row r="13" spans="1:11" x14ac:dyDescent="0.25">
      <c r="A13" s="15" t="s">
        <v>60</v>
      </c>
      <c r="B13" s="33">
        <f>B4/B10</f>
        <v>0.11237653698851038</v>
      </c>
      <c r="C13" s="33">
        <f t="shared" ref="C13:K13" si="0">C4/C10</f>
        <v>0.1084075326747774</v>
      </c>
      <c r="D13" s="33">
        <f t="shared" si="0"/>
        <v>0.10112211511012539</v>
      </c>
      <c r="E13" s="33">
        <f t="shared" si="0"/>
        <v>9.7470276296584252E-2</v>
      </c>
      <c r="F13" s="33">
        <f t="shared" si="0"/>
        <v>9.8200547565213001E-2</v>
      </c>
      <c r="G13" s="33">
        <f t="shared" si="0"/>
        <v>9.7007867396193104E-2</v>
      </c>
      <c r="H13" s="33">
        <f t="shared" si="0"/>
        <v>8.9794649236550325E-2</v>
      </c>
      <c r="I13" s="33">
        <f t="shared" si="0"/>
        <v>9.2787793007548663E-2</v>
      </c>
      <c r="J13" s="33">
        <f t="shared" si="0"/>
        <v>9.7176469191640399E-2</v>
      </c>
      <c r="K13" s="33">
        <f t="shared" si="0"/>
        <v>0.10101238234513599</v>
      </c>
    </row>
    <row r="14" spans="1:11" x14ac:dyDescent="0.25">
      <c r="A14" s="15" t="s">
        <v>66</v>
      </c>
      <c r="B14" s="33">
        <f>B5/B10</f>
        <v>0.60967420882886514</v>
      </c>
      <c r="C14" s="33">
        <f t="shared" ref="C14:K14" si="1">C5/C10</f>
        <v>0.59006658522980027</v>
      </c>
      <c r="D14" s="33">
        <f t="shared" si="1"/>
        <v>0.58911409268246262</v>
      </c>
      <c r="E14" s="33">
        <f t="shared" si="1"/>
        <v>0.58854032961955127</v>
      </c>
      <c r="F14" s="33">
        <f t="shared" si="1"/>
        <v>0.5860537018442401</v>
      </c>
      <c r="G14" s="33">
        <f t="shared" si="1"/>
        <v>0.57778073573815514</v>
      </c>
      <c r="H14" s="33">
        <f t="shared" si="1"/>
        <v>0.5751475297044113</v>
      </c>
      <c r="I14" s="33">
        <f t="shared" si="1"/>
        <v>0.56912991656734202</v>
      </c>
      <c r="J14" s="33">
        <f t="shared" si="1"/>
        <v>0.56163749354511294</v>
      </c>
      <c r="K14" s="33">
        <f t="shared" si="1"/>
        <v>0.56094903081188208</v>
      </c>
    </row>
    <row r="15" spans="1:11" x14ac:dyDescent="0.25">
      <c r="A15" s="15" t="s">
        <v>61</v>
      </c>
      <c r="B15" s="33">
        <f>B6/B10</f>
        <v>0.72205074581737549</v>
      </c>
      <c r="C15" s="33">
        <f t="shared" ref="C15:K15" si="2">C6/C10</f>
        <v>0.6984741179045777</v>
      </c>
      <c r="D15" s="33">
        <f t="shared" si="2"/>
        <v>0.69023620779258799</v>
      </c>
      <c r="E15" s="33">
        <f t="shared" si="2"/>
        <v>0.6860106059161355</v>
      </c>
      <c r="F15" s="33">
        <f t="shared" si="2"/>
        <v>0.68425424940945312</v>
      </c>
      <c r="G15" s="33">
        <f t="shared" si="2"/>
        <v>0.67478860313434819</v>
      </c>
      <c r="H15" s="33">
        <f t="shared" si="2"/>
        <v>0.66494217894096164</v>
      </c>
      <c r="I15" s="33">
        <f t="shared" si="2"/>
        <v>0.66191770957489071</v>
      </c>
      <c r="J15" s="33">
        <f t="shared" si="2"/>
        <v>0.65881396273675341</v>
      </c>
      <c r="K15" s="33">
        <f t="shared" si="2"/>
        <v>0.66196141315701806</v>
      </c>
    </row>
    <row r="16" spans="1:11" x14ac:dyDescent="0.25">
      <c r="A16" s="15" t="s">
        <v>64</v>
      </c>
      <c r="B16" s="33">
        <f>B7/B10</f>
        <v>0.17403245313444871</v>
      </c>
      <c r="C16" s="33">
        <f t="shared" ref="C16:K16" si="3">C7/C10</f>
        <v>0.1889029324332912</v>
      </c>
      <c r="D16" s="33">
        <f t="shared" si="3"/>
        <v>0.19116215405110637</v>
      </c>
      <c r="E16" s="33">
        <f t="shared" si="3"/>
        <v>0.18899947923924923</v>
      </c>
      <c r="F16" s="33">
        <f t="shared" si="3"/>
        <v>0.19101935260165714</v>
      </c>
      <c r="G16" s="33">
        <f t="shared" si="3"/>
        <v>0.19641868839366405</v>
      </c>
      <c r="H16" s="33">
        <f t="shared" si="3"/>
        <v>0.20326682367884835</v>
      </c>
      <c r="I16" s="33">
        <f t="shared" si="3"/>
        <v>0.20249180572109654</v>
      </c>
      <c r="J16" s="33">
        <f t="shared" si="3"/>
        <v>0.20282887278382211</v>
      </c>
      <c r="K16" s="33">
        <f t="shared" si="3"/>
        <v>0.2005397866826269</v>
      </c>
    </row>
    <row r="17" spans="1:11" x14ac:dyDescent="0.25">
      <c r="A17" s="15" t="s">
        <v>65</v>
      </c>
      <c r="B17" s="33">
        <f>B8/B10</f>
        <v>0.10391680104817577</v>
      </c>
      <c r="C17" s="33">
        <f t="shared" ref="C17:K17" si="4">C8/C10</f>
        <v>0.11262294966213116</v>
      </c>
      <c r="D17" s="33">
        <f t="shared" si="4"/>
        <v>0.11860163815630559</v>
      </c>
      <c r="E17" s="33">
        <f t="shared" si="4"/>
        <v>0.12498991484461526</v>
      </c>
      <c r="F17" s="33">
        <f t="shared" si="4"/>
        <v>0.12472639798888978</v>
      </c>
      <c r="G17" s="33">
        <f t="shared" si="4"/>
        <v>0.12879270847198773</v>
      </c>
      <c r="H17" s="33">
        <f t="shared" si="4"/>
        <v>0.13179099738019001</v>
      </c>
      <c r="I17" s="33">
        <f t="shared" si="4"/>
        <v>0.13559048470401272</v>
      </c>
      <c r="J17" s="33">
        <f t="shared" si="4"/>
        <v>0.1383571644794245</v>
      </c>
      <c r="K17" s="33">
        <f t="shared" si="4"/>
        <v>0.13749880016035504</v>
      </c>
    </row>
    <row r="18" spans="1:11" x14ac:dyDescent="0.25">
      <c r="A18" s="15" t="s">
        <v>62</v>
      </c>
      <c r="B18" s="33">
        <f>B9/B10</f>
        <v>0.27794925418262445</v>
      </c>
      <c r="C18" s="33">
        <f t="shared" ref="C18:K18" si="5">C9/C10</f>
        <v>0.30152588209542236</v>
      </c>
      <c r="D18" s="33">
        <f t="shared" si="5"/>
        <v>0.30976379220741196</v>
      </c>
      <c r="E18" s="33">
        <f t="shared" si="5"/>
        <v>0.3139893940838645</v>
      </c>
      <c r="F18" s="33">
        <f t="shared" si="5"/>
        <v>0.31574575059054694</v>
      </c>
      <c r="G18" s="33">
        <f t="shared" si="5"/>
        <v>0.32521139686565176</v>
      </c>
      <c r="H18" s="33">
        <f t="shared" si="5"/>
        <v>0.33505782105903836</v>
      </c>
      <c r="I18" s="33">
        <f t="shared" si="5"/>
        <v>0.33808229042510923</v>
      </c>
      <c r="J18" s="33">
        <f t="shared" si="5"/>
        <v>0.34118603726324659</v>
      </c>
      <c r="K18" s="33">
        <f t="shared" si="5"/>
        <v>0.33803858684298194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H19" sqref="H19"/>
    </sheetView>
  </sheetViews>
  <sheetFormatPr defaultRowHeight="15" x14ac:dyDescent="0.25"/>
  <cols>
    <col min="1" max="1" width="43.42578125" customWidth="1"/>
    <col min="2" max="2" width="12" customWidth="1"/>
    <col min="3" max="3" width="11.5703125" bestFit="1" customWidth="1"/>
    <col min="4" max="4" width="10.5703125" bestFit="1" customWidth="1"/>
    <col min="5" max="5" width="11.85546875" customWidth="1"/>
    <col min="6" max="6" width="11" customWidth="1"/>
    <col min="7" max="7" width="11.5703125" bestFit="1" customWidth="1"/>
    <col min="9" max="9" width="9.5703125" bestFit="1" customWidth="1"/>
  </cols>
  <sheetData>
    <row r="1" spans="1:6" x14ac:dyDescent="0.25">
      <c r="A1" t="s">
        <v>93</v>
      </c>
    </row>
    <row r="3" spans="1:6" ht="45" x14ac:dyDescent="0.25">
      <c r="A3" s="37" t="s">
        <v>70</v>
      </c>
      <c r="B3" s="38" t="s">
        <v>108</v>
      </c>
      <c r="C3" s="38" t="s">
        <v>107</v>
      </c>
      <c r="D3" s="38" t="s">
        <v>104</v>
      </c>
      <c r="E3" s="38" t="s">
        <v>105</v>
      </c>
      <c r="F3" s="38" t="s">
        <v>106</v>
      </c>
    </row>
    <row r="4" spans="1:6" x14ac:dyDescent="0.25">
      <c r="A4" s="37" t="s">
        <v>2</v>
      </c>
      <c r="B4" s="39">
        <v>113445</v>
      </c>
      <c r="C4" s="39">
        <v>9156</v>
      </c>
      <c r="D4" s="39">
        <v>-3052</v>
      </c>
      <c r="E4" s="39">
        <v>6104</v>
      </c>
      <c r="F4" s="40">
        <v>5.6865503395720184E-2</v>
      </c>
    </row>
    <row r="5" spans="1:6" x14ac:dyDescent="0.25">
      <c r="A5" s="14" t="s">
        <v>7</v>
      </c>
      <c r="B5" s="41">
        <v>10678</v>
      </c>
      <c r="C5" s="41">
        <v>967</v>
      </c>
      <c r="D5" s="41">
        <v>-445</v>
      </c>
      <c r="E5" s="41">
        <v>522</v>
      </c>
      <c r="F5" s="42">
        <v>5.1398188263095709E-2</v>
      </c>
    </row>
    <row r="6" spans="1:6" x14ac:dyDescent="0.25">
      <c r="A6" s="14" t="s">
        <v>11</v>
      </c>
      <c r="B6" s="41">
        <v>3137</v>
      </c>
      <c r="C6" s="41">
        <v>327</v>
      </c>
      <c r="D6" s="41">
        <v>-103</v>
      </c>
      <c r="E6" s="41">
        <v>224</v>
      </c>
      <c r="F6" s="42">
        <v>7.6896670099553727E-2</v>
      </c>
    </row>
    <row r="7" spans="1:6" x14ac:dyDescent="0.25">
      <c r="A7" s="14" t="s">
        <v>6</v>
      </c>
      <c r="B7" s="41">
        <v>1208</v>
      </c>
      <c r="C7" s="41">
        <v>68</v>
      </c>
      <c r="D7" s="41">
        <v>-27</v>
      </c>
      <c r="E7" s="41">
        <v>41</v>
      </c>
      <c r="F7" s="42">
        <v>3.5132819194515851E-2</v>
      </c>
    </row>
    <row r="8" spans="1:6" x14ac:dyDescent="0.25">
      <c r="A8" s="14" t="s">
        <v>13</v>
      </c>
      <c r="B8" s="41">
        <v>3718</v>
      </c>
      <c r="C8" s="41">
        <v>297</v>
      </c>
      <c r="D8" s="41">
        <v>-211</v>
      </c>
      <c r="E8" s="41">
        <v>86</v>
      </c>
      <c r="F8" s="42">
        <v>2.36784140969163E-2</v>
      </c>
    </row>
    <row r="9" spans="1:6" x14ac:dyDescent="0.25">
      <c r="A9" s="14" t="s">
        <v>38</v>
      </c>
      <c r="B9" s="41">
        <v>14026</v>
      </c>
      <c r="C9" s="41">
        <v>1692</v>
      </c>
      <c r="D9" s="41">
        <v>-315</v>
      </c>
      <c r="E9" s="41">
        <v>1377</v>
      </c>
      <c r="F9" s="42">
        <v>0.10886236066092181</v>
      </c>
    </row>
    <row r="10" spans="1:6" x14ac:dyDescent="0.25">
      <c r="A10" s="14" t="s">
        <v>39</v>
      </c>
      <c r="B10" s="41">
        <v>2022</v>
      </c>
      <c r="C10" s="41">
        <v>130</v>
      </c>
      <c r="D10" s="41">
        <v>-76</v>
      </c>
      <c r="E10" s="41">
        <v>54</v>
      </c>
      <c r="F10" s="42">
        <v>2.7439024390243903E-2</v>
      </c>
    </row>
    <row r="11" spans="1:6" x14ac:dyDescent="0.25">
      <c r="A11" s="14" t="s">
        <v>24</v>
      </c>
      <c r="B11" s="41">
        <v>3784</v>
      </c>
      <c r="C11" s="41">
        <v>383</v>
      </c>
      <c r="D11" s="41">
        <v>-88</v>
      </c>
      <c r="E11" s="41">
        <v>295</v>
      </c>
      <c r="F11" s="42">
        <v>8.4551447406133559E-2</v>
      </c>
    </row>
    <row r="12" spans="1:6" x14ac:dyDescent="0.25">
      <c r="A12" s="14" t="s">
        <v>30</v>
      </c>
      <c r="B12" s="41">
        <v>40744</v>
      </c>
      <c r="C12" s="41">
        <v>2825</v>
      </c>
      <c r="D12" s="41">
        <v>-875</v>
      </c>
      <c r="E12" s="41">
        <v>1950</v>
      </c>
      <c r="F12" s="42">
        <v>5.0265504974996135E-2</v>
      </c>
    </row>
    <row r="13" spans="1:6" x14ac:dyDescent="0.25">
      <c r="A13" s="14" t="s">
        <v>5</v>
      </c>
      <c r="B13" s="41">
        <v>7612</v>
      </c>
      <c r="C13" s="41">
        <v>523</v>
      </c>
      <c r="D13" s="41">
        <v>-169</v>
      </c>
      <c r="E13" s="41">
        <v>354</v>
      </c>
      <c r="F13" s="42">
        <v>4.8773766877927803E-2</v>
      </c>
    </row>
    <row r="14" spans="1:6" x14ac:dyDescent="0.25">
      <c r="A14" s="14" t="s">
        <v>15</v>
      </c>
      <c r="B14" s="41">
        <v>687</v>
      </c>
      <c r="C14" s="41">
        <v>96</v>
      </c>
      <c r="D14" s="41">
        <v>-26</v>
      </c>
      <c r="E14" s="41">
        <v>70</v>
      </c>
      <c r="F14" s="42">
        <v>0.11345218800648298</v>
      </c>
    </row>
    <row r="15" spans="1:6" x14ac:dyDescent="0.25">
      <c r="A15" s="14" t="s">
        <v>22</v>
      </c>
      <c r="B15" s="41">
        <v>4719</v>
      </c>
      <c r="C15" s="41">
        <v>478</v>
      </c>
      <c r="D15" s="41">
        <v>-109</v>
      </c>
      <c r="E15" s="41">
        <v>369</v>
      </c>
      <c r="F15" s="42">
        <v>8.4827586206896552E-2</v>
      </c>
    </row>
    <row r="16" spans="1:6" x14ac:dyDescent="0.25">
      <c r="A16" s="14" t="s">
        <v>12</v>
      </c>
      <c r="B16" s="41">
        <v>5939</v>
      </c>
      <c r="C16" s="41">
        <v>390</v>
      </c>
      <c r="D16" s="41">
        <v>-137</v>
      </c>
      <c r="E16" s="41">
        <v>253</v>
      </c>
      <c r="F16" s="42">
        <v>4.4495251494899753E-2</v>
      </c>
    </row>
    <row r="17" spans="1:6" x14ac:dyDescent="0.25">
      <c r="A17" s="14" t="s">
        <v>14</v>
      </c>
      <c r="B17" s="41">
        <v>3825</v>
      </c>
      <c r="C17" s="41">
        <v>239</v>
      </c>
      <c r="D17" s="41">
        <v>-227</v>
      </c>
      <c r="E17" s="41">
        <v>12</v>
      </c>
      <c r="F17" s="42">
        <v>3.1471282454760031E-3</v>
      </c>
    </row>
    <row r="18" spans="1:6" x14ac:dyDescent="0.25">
      <c r="A18" s="14" t="s">
        <v>9</v>
      </c>
      <c r="B18" s="41">
        <v>3884</v>
      </c>
      <c r="C18" s="41">
        <v>292</v>
      </c>
      <c r="D18" s="41">
        <v>-92</v>
      </c>
      <c r="E18" s="41">
        <v>200</v>
      </c>
      <c r="F18" s="42">
        <v>5.428881650380022E-2</v>
      </c>
    </row>
    <row r="19" spans="1:6" x14ac:dyDescent="0.25">
      <c r="A19" s="14" t="s">
        <v>3</v>
      </c>
      <c r="B19" s="41">
        <v>1192</v>
      </c>
      <c r="C19" s="41">
        <v>58</v>
      </c>
      <c r="D19" s="41">
        <v>-46</v>
      </c>
      <c r="E19" s="41">
        <v>12</v>
      </c>
      <c r="F19" s="42">
        <v>1.0169491525423728E-2</v>
      </c>
    </row>
    <row r="20" spans="1:6" x14ac:dyDescent="0.25">
      <c r="A20" s="14" t="s">
        <v>10</v>
      </c>
      <c r="B20" s="41">
        <v>1724</v>
      </c>
      <c r="C20" s="41">
        <v>97</v>
      </c>
      <c r="D20" s="41">
        <v>-17</v>
      </c>
      <c r="E20" s="41">
        <v>80</v>
      </c>
      <c r="F20" s="42">
        <v>4.8661800486618008E-2</v>
      </c>
    </row>
    <row r="21" spans="1:6" x14ac:dyDescent="0.25">
      <c r="A21" s="14" t="s">
        <v>32</v>
      </c>
      <c r="B21" s="41">
        <v>4546</v>
      </c>
      <c r="C21" s="41">
        <v>294</v>
      </c>
      <c r="D21" s="41">
        <v>-89</v>
      </c>
      <c r="E21" s="41">
        <v>205</v>
      </c>
      <c r="F21" s="42">
        <v>4.7224141902787377E-2</v>
      </c>
    </row>
    <row r="22" spans="1:6" x14ac:dyDescent="0.25">
      <c r="A22" s="37" t="s">
        <v>36</v>
      </c>
      <c r="B22" s="39">
        <v>3864</v>
      </c>
      <c r="C22" s="39">
        <v>216</v>
      </c>
      <c r="D22" s="39">
        <v>-75</v>
      </c>
      <c r="E22" s="39">
        <v>141</v>
      </c>
      <c r="F22" s="40">
        <v>3.7872683319903303E-2</v>
      </c>
    </row>
    <row r="23" spans="1:6" x14ac:dyDescent="0.25">
      <c r="A23" s="14" t="s">
        <v>40</v>
      </c>
      <c r="B23" s="41">
        <v>2352</v>
      </c>
      <c r="C23" s="41">
        <v>143</v>
      </c>
      <c r="D23" s="41">
        <v>-40</v>
      </c>
      <c r="E23" s="41">
        <v>103</v>
      </c>
      <c r="F23" s="42">
        <v>4.5798132503334817E-2</v>
      </c>
    </row>
    <row r="24" spans="1:6" x14ac:dyDescent="0.25">
      <c r="A24" s="14" t="s">
        <v>37</v>
      </c>
      <c r="B24" s="41">
        <v>1512</v>
      </c>
      <c r="C24" s="41">
        <v>73</v>
      </c>
      <c r="D24" s="41">
        <v>-35</v>
      </c>
      <c r="E24" s="41">
        <v>38</v>
      </c>
      <c r="F24" s="42">
        <v>2.5780189959294438E-2</v>
      </c>
    </row>
    <row r="25" spans="1:6" x14ac:dyDescent="0.25">
      <c r="A25" s="37" t="s">
        <v>16</v>
      </c>
      <c r="B25" s="39">
        <v>59798</v>
      </c>
      <c r="C25" s="39">
        <v>5146</v>
      </c>
      <c r="D25" s="39">
        <v>-2761</v>
      </c>
      <c r="E25" s="39">
        <v>2385</v>
      </c>
      <c r="F25" s="40">
        <v>4.1541114381760232E-2</v>
      </c>
    </row>
    <row r="26" spans="1:6" x14ac:dyDescent="0.25">
      <c r="A26" s="14" t="s">
        <v>20</v>
      </c>
      <c r="B26" s="41">
        <v>21868</v>
      </c>
      <c r="C26" s="41">
        <v>1532</v>
      </c>
      <c r="D26" s="41">
        <v>-646</v>
      </c>
      <c r="E26" s="41">
        <v>886</v>
      </c>
      <c r="F26" s="42">
        <v>4.2226670479458585E-2</v>
      </c>
    </row>
    <row r="27" spans="1:6" x14ac:dyDescent="0.25">
      <c r="A27" s="14" t="s">
        <v>33</v>
      </c>
      <c r="B27" s="41">
        <v>3889</v>
      </c>
      <c r="C27" s="41">
        <v>342</v>
      </c>
      <c r="D27" s="41">
        <v>-169</v>
      </c>
      <c r="E27" s="41">
        <v>173</v>
      </c>
      <c r="F27" s="42">
        <v>4.6555435952637246E-2</v>
      </c>
    </row>
    <row r="28" spans="1:6" x14ac:dyDescent="0.25">
      <c r="A28" s="14" t="s">
        <v>34</v>
      </c>
      <c r="B28" s="41">
        <v>12609</v>
      </c>
      <c r="C28" s="41">
        <v>1039</v>
      </c>
      <c r="D28" s="41">
        <v>-587</v>
      </c>
      <c r="E28" s="41">
        <v>452</v>
      </c>
      <c r="F28" s="42">
        <v>3.718022538455211E-2</v>
      </c>
    </row>
    <row r="29" spans="1:6" x14ac:dyDescent="0.25">
      <c r="A29" s="14" t="s">
        <v>29</v>
      </c>
      <c r="B29" s="41">
        <v>72</v>
      </c>
      <c r="C29" s="41">
        <v>12</v>
      </c>
      <c r="D29" s="41">
        <v>-2</v>
      </c>
      <c r="E29" s="41">
        <v>10</v>
      </c>
      <c r="F29" s="42">
        <v>0.16129032258064516</v>
      </c>
    </row>
    <row r="30" spans="1:6" x14ac:dyDescent="0.25">
      <c r="A30" s="14" t="s">
        <v>17</v>
      </c>
      <c r="B30" s="41">
        <v>1326</v>
      </c>
      <c r="C30" s="41">
        <v>242</v>
      </c>
      <c r="D30" s="41">
        <v>-100</v>
      </c>
      <c r="E30" s="41">
        <v>142</v>
      </c>
      <c r="F30" s="42">
        <v>0.11993243243243243</v>
      </c>
    </row>
    <row r="31" spans="1:6" x14ac:dyDescent="0.25">
      <c r="A31" s="14" t="s">
        <v>31</v>
      </c>
      <c r="B31" s="41">
        <v>7059</v>
      </c>
      <c r="C31" s="41">
        <v>777</v>
      </c>
      <c r="D31" s="41">
        <v>-594</v>
      </c>
      <c r="E31" s="41">
        <v>183</v>
      </c>
      <c r="F31" s="42">
        <v>2.6614310645724257E-2</v>
      </c>
    </row>
    <row r="32" spans="1:6" x14ac:dyDescent="0.25">
      <c r="A32" s="14" t="s">
        <v>35</v>
      </c>
      <c r="B32" s="41">
        <v>3286</v>
      </c>
      <c r="C32" s="41">
        <v>441</v>
      </c>
      <c r="D32" s="41">
        <v>-186</v>
      </c>
      <c r="E32" s="41">
        <v>255</v>
      </c>
      <c r="F32" s="42">
        <v>8.413064995051138E-2</v>
      </c>
    </row>
    <row r="33" spans="1:6" x14ac:dyDescent="0.25">
      <c r="A33" s="14" t="s">
        <v>27</v>
      </c>
      <c r="B33" s="41">
        <v>9689</v>
      </c>
      <c r="C33" s="41">
        <v>761</v>
      </c>
      <c r="D33" s="41">
        <v>-477</v>
      </c>
      <c r="E33" s="41">
        <v>284</v>
      </c>
      <c r="F33" s="42">
        <v>3.0196703880914406E-2</v>
      </c>
    </row>
    <row r="34" spans="1:6" x14ac:dyDescent="0.25">
      <c r="A34" s="37" t="s">
        <v>112</v>
      </c>
      <c r="B34" s="39">
        <v>177107</v>
      </c>
      <c r="C34" s="39">
        <v>14518</v>
      </c>
      <c r="D34" s="39">
        <v>-5888</v>
      </c>
      <c r="E34" s="39">
        <v>8630</v>
      </c>
      <c r="F34" s="40">
        <v>5.1223609157333046E-2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L14" sqref="L14:M18"/>
    </sheetView>
  </sheetViews>
  <sheetFormatPr defaultRowHeight="15" x14ac:dyDescent="0.25"/>
  <cols>
    <col min="1" max="1" width="24.28515625" customWidth="1"/>
    <col min="2" max="11" width="11.5703125" bestFit="1" customWidth="1"/>
  </cols>
  <sheetData>
    <row r="1" spans="1:13" x14ac:dyDescent="0.25">
      <c r="A1" t="s">
        <v>94</v>
      </c>
    </row>
    <row r="4" spans="1:13" x14ac:dyDescent="0.25">
      <c r="B4" s="12">
        <v>2008</v>
      </c>
      <c r="C4" s="12">
        <v>2009</v>
      </c>
      <c r="D4" s="12">
        <v>2010</v>
      </c>
      <c r="E4" s="12">
        <v>2011</v>
      </c>
      <c r="F4" s="12">
        <v>2012</v>
      </c>
      <c r="G4" s="12">
        <v>2013</v>
      </c>
      <c r="H4" s="12">
        <v>2014</v>
      </c>
      <c r="I4" s="12">
        <v>2015</v>
      </c>
      <c r="J4" s="12">
        <v>2016</v>
      </c>
      <c r="K4" s="12">
        <v>2017</v>
      </c>
    </row>
    <row r="5" spans="1:13" x14ac:dyDescent="0.25">
      <c r="A5" t="s">
        <v>109</v>
      </c>
      <c r="B5" s="23">
        <v>409</v>
      </c>
      <c r="C5" s="23">
        <v>444</v>
      </c>
      <c r="D5" s="23">
        <v>451</v>
      </c>
      <c r="E5" s="23">
        <v>520</v>
      </c>
      <c r="F5" s="23">
        <v>608</v>
      </c>
      <c r="G5" s="23">
        <v>677</v>
      </c>
      <c r="H5" s="23">
        <v>763</v>
      </c>
      <c r="I5" s="23">
        <v>1112</v>
      </c>
      <c r="J5" s="23">
        <v>1056</v>
      </c>
      <c r="K5" s="23">
        <v>1064</v>
      </c>
    </row>
    <row r="6" spans="1:13" x14ac:dyDescent="0.25">
      <c r="A6" t="s">
        <v>66</v>
      </c>
      <c r="B6" s="17">
        <v>90477</v>
      </c>
      <c r="C6" s="17">
        <v>82838</v>
      </c>
      <c r="D6" s="17">
        <v>80161</v>
      </c>
      <c r="E6" s="17">
        <v>79649</v>
      </c>
      <c r="F6" s="17">
        <v>81303</v>
      </c>
      <c r="G6" s="17">
        <v>82466</v>
      </c>
      <c r="H6" s="17">
        <v>84267</v>
      </c>
      <c r="I6" s="17">
        <v>88584</v>
      </c>
      <c r="J6" s="17">
        <v>92477</v>
      </c>
      <c r="K6" s="17">
        <v>94719</v>
      </c>
    </row>
    <row r="7" spans="1:13" x14ac:dyDescent="0.25">
      <c r="A7" t="s">
        <v>61</v>
      </c>
      <c r="B7" s="17">
        <v>90886</v>
      </c>
      <c r="C7" s="17">
        <v>83282</v>
      </c>
      <c r="D7" s="17">
        <v>80612</v>
      </c>
      <c r="E7" s="17">
        <v>80169</v>
      </c>
      <c r="F7" s="17">
        <v>81911</v>
      </c>
      <c r="G7" s="17">
        <v>83143</v>
      </c>
      <c r="H7" s="17">
        <v>85030</v>
      </c>
      <c r="I7" s="17">
        <v>89696</v>
      </c>
      <c r="J7" s="17">
        <v>93533</v>
      </c>
      <c r="K7" s="17">
        <v>95783</v>
      </c>
    </row>
    <row r="8" spans="1:13" x14ac:dyDescent="0.25">
      <c r="A8" t="s">
        <v>64</v>
      </c>
      <c r="B8" s="17">
        <v>19223</v>
      </c>
      <c r="C8" s="17">
        <v>17856</v>
      </c>
      <c r="D8" s="17">
        <v>17989</v>
      </c>
      <c r="E8" s="17">
        <v>19355</v>
      </c>
      <c r="F8" s="17">
        <v>20372</v>
      </c>
      <c r="G8" s="17">
        <v>21272</v>
      </c>
      <c r="H8" s="17">
        <v>24230</v>
      </c>
      <c r="I8" s="17">
        <v>27087</v>
      </c>
      <c r="J8" s="17">
        <v>30121</v>
      </c>
      <c r="K8" s="17">
        <v>32997</v>
      </c>
    </row>
    <row r="9" spans="1:13" x14ac:dyDescent="0.25">
      <c r="A9" t="s">
        <v>65</v>
      </c>
      <c r="B9" s="17">
        <v>46609</v>
      </c>
      <c r="C9" s="17">
        <v>42057</v>
      </c>
      <c r="D9" s="17">
        <v>43884</v>
      </c>
      <c r="E9" s="17">
        <v>47322</v>
      </c>
      <c r="F9" s="17">
        <v>51257</v>
      </c>
      <c r="G9" s="17">
        <v>54316</v>
      </c>
      <c r="H9" s="17">
        <v>57841</v>
      </c>
      <c r="I9" s="17">
        <v>61761</v>
      </c>
      <c r="J9" s="17">
        <v>68310</v>
      </c>
      <c r="K9" s="17">
        <v>73923</v>
      </c>
    </row>
    <row r="10" spans="1:13" x14ac:dyDescent="0.25">
      <c r="A10" t="s">
        <v>62</v>
      </c>
      <c r="B10" s="17">
        <v>65832</v>
      </c>
      <c r="C10" s="17">
        <v>59913</v>
      </c>
      <c r="D10" s="17">
        <v>61873</v>
      </c>
      <c r="E10" s="17">
        <v>66677</v>
      </c>
      <c r="F10" s="17">
        <v>71629</v>
      </c>
      <c r="G10" s="17">
        <v>75588</v>
      </c>
      <c r="H10" s="17">
        <v>82071</v>
      </c>
      <c r="I10" s="17">
        <v>88848</v>
      </c>
      <c r="J10" s="17">
        <v>98431</v>
      </c>
      <c r="K10" s="17">
        <v>106920</v>
      </c>
    </row>
    <row r="11" spans="1:13" x14ac:dyDescent="0.25">
      <c r="A11" t="s">
        <v>63</v>
      </c>
      <c r="B11" s="17">
        <v>156718</v>
      </c>
      <c r="C11" s="17">
        <v>143195</v>
      </c>
      <c r="D11" s="17">
        <v>142485</v>
      </c>
      <c r="E11" s="17">
        <v>146846</v>
      </c>
      <c r="F11" s="17">
        <v>153540</v>
      </c>
      <c r="G11" s="17">
        <v>158731</v>
      </c>
      <c r="H11" s="17">
        <v>167101</v>
      </c>
      <c r="I11" s="17">
        <v>178544</v>
      </c>
      <c r="J11" s="17">
        <v>191964</v>
      </c>
      <c r="K11" s="17">
        <v>202703</v>
      </c>
    </row>
    <row r="13" spans="1:13" x14ac:dyDescent="0.25">
      <c r="B13" s="12">
        <v>2008</v>
      </c>
      <c r="C13" s="12">
        <v>2009</v>
      </c>
      <c r="D13" s="12">
        <v>2010</v>
      </c>
      <c r="E13" s="12">
        <v>2011</v>
      </c>
      <c r="F13" s="12">
        <v>2012</v>
      </c>
      <c r="G13" s="12">
        <v>2013</v>
      </c>
      <c r="H13" s="12">
        <v>2014</v>
      </c>
      <c r="I13" s="12">
        <v>2015</v>
      </c>
      <c r="J13" s="12">
        <v>2016</v>
      </c>
      <c r="K13" s="12">
        <v>2017</v>
      </c>
    </row>
    <row r="14" spans="1:13" x14ac:dyDescent="0.25">
      <c r="A14" t="s">
        <v>61</v>
      </c>
      <c r="B14" s="18">
        <v>90886</v>
      </c>
      <c r="C14" s="18">
        <v>83282</v>
      </c>
      <c r="D14" s="18">
        <v>80612</v>
      </c>
      <c r="E14" s="18">
        <v>80169</v>
      </c>
      <c r="F14" s="18">
        <v>81911</v>
      </c>
      <c r="G14" s="18">
        <v>83143</v>
      </c>
      <c r="H14" s="18">
        <v>85030</v>
      </c>
      <c r="I14" s="18">
        <v>89696</v>
      </c>
      <c r="J14" s="18">
        <v>93533</v>
      </c>
      <c r="K14" s="18">
        <v>95783</v>
      </c>
      <c r="L14" s="18"/>
      <c r="M14" s="21"/>
    </row>
    <row r="15" spans="1:13" x14ac:dyDescent="0.25">
      <c r="A15" t="s">
        <v>64</v>
      </c>
      <c r="B15" s="18">
        <v>19223</v>
      </c>
      <c r="C15" s="18">
        <v>17856</v>
      </c>
      <c r="D15" s="18">
        <v>17989</v>
      </c>
      <c r="E15" s="18">
        <v>19355</v>
      </c>
      <c r="F15" s="18">
        <v>20372</v>
      </c>
      <c r="G15" s="18">
        <v>21272</v>
      </c>
      <c r="H15" s="18">
        <v>24230</v>
      </c>
      <c r="I15" s="18">
        <v>27087</v>
      </c>
      <c r="J15" s="18">
        <v>30121</v>
      </c>
      <c r="K15" s="18">
        <v>32997</v>
      </c>
      <c r="L15" s="18"/>
      <c r="M15" s="21"/>
    </row>
    <row r="16" spans="1:13" x14ac:dyDescent="0.25">
      <c r="A16" t="s">
        <v>65</v>
      </c>
      <c r="B16" s="18">
        <v>46609</v>
      </c>
      <c r="C16" s="18">
        <v>42057</v>
      </c>
      <c r="D16" s="18">
        <v>43884</v>
      </c>
      <c r="E16" s="18">
        <v>47322</v>
      </c>
      <c r="F16" s="18">
        <v>51257</v>
      </c>
      <c r="G16" s="18">
        <v>54316</v>
      </c>
      <c r="H16" s="18">
        <v>57841</v>
      </c>
      <c r="I16" s="18">
        <v>61761</v>
      </c>
      <c r="J16" s="18">
        <v>68310</v>
      </c>
      <c r="K16" s="18">
        <v>73923</v>
      </c>
      <c r="L16" s="18"/>
      <c r="M16" s="21"/>
    </row>
    <row r="17" spans="1:13" x14ac:dyDescent="0.25">
      <c r="A17" t="s">
        <v>62</v>
      </c>
      <c r="B17" s="18">
        <v>65832</v>
      </c>
      <c r="C17" s="18">
        <v>59913</v>
      </c>
      <c r="D17" s="18">
        <v>61873</v>
      </c>
      <c r="E17" s="18">
        <v>66677</v>
      </c>
      <c r="F17" s="18">
        <v>71629</v>
      </c>
      <c r="G17" s="18">
        <v>75588</v>
      </c>
      <c r="H17" s="18">
        <v>82071</v>
      </c>
      <c r="I17" s="18">
        <v>88848</v>
      </c>
      <c r="J17" s="18">
        <v>98431</v>
      </c>
      <c r="K17" s="18">
        <v>106920</v>
      </c>
      <c r="L17" s="18"/>
      <c r="M17" s="21"/>
    </row>
    <row r="18" spans="1:13" x14ac:dyDescent="0.25">
      <c r="A18" t="s">
        <v>63</v>
      </c>
      <c r="B18" s="18">
        <v>156718</v>
      </c>
      <c r="C18" s="18">
        <v>143195</v>
      </c>
      <c r="D18" s="18">
        <v>142485</v>
      </c>
      <c r="E18" s="18">
        <v>146846</v>
      </c>
      <c r="F18" s="18">
        <v>153540</v>
      </c>
      <c r="G18" s="18">
        <v>158731</v>
      </c>
      <c r="H18" s="18">
        <v>167101</v>
      </c>
      <c r="I18" s="18">
        <v>178544</v>
      </c>
      <c r="J18" s="18">
        <v>191964</v>
      </c>
      <c r="K18" s="18">
        <v>202703</v>
      </c>
      <c r="L18" s="18"/>
      <c r="M18" s="2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38" sqref="A38"/>
    </sheetView>
  </sheetViews>
  <sheetFormatPr defaultRowHeight="15" x14ac:dyDescent="0.25"/>
  <cols>
    <col min="1" max="1" width="19.42578125" customWidth="1"/>
    <col min="2" max="11" width="16.7109375" bestFit="1" customWidth="1"/>
  </cols>
  <sheetData>
    <row r="1" spans="1:15" x14ac:dyDescent="0.25">
      <c r="A1" t="s">
        <v>95</v>
      </c>
    </row>
    <row r="3" spans="1:15" x14ac:dyDescent="0.25">
      <c r="B3" s="12">
        <v>2008</v>
      </c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2">
        <v>2017</v>
      </c>
    </row>
    <row r="4" spans="1:15" x14ac:dyDescent="0.25">
      <c r="A4" t="s">
        <v>60</v>
      </c>
      <c r="B4" s="17">
        <v>409</v>
      </c>
      <c r="C4" s="17">
        <v>444</v>
      </c>
      <c r="D4" s="17">
        <v>451</v>
      </c>
      <c r="E4" s="17">
        <v>520</v>
      </c>
      <c r="F4" s="17">
        <v>608</v>
      </c>
      <c r="G4" s="17">
        <v>677</v>
      </c>
      <c r="H4" s="17">
        <v>763</v>
      </c>
      <c r="I4" s="17">
        <v>1112</v>
      </c>
      <c r="J4" s="17">
        <v>1056</v>
      </c>
      <c r="K4" s="17">
        <v>1064</v>
      </c>
      <c r="L4" s="18">
        <f>K4-J4</f>
        <v>8</v>
      </c>
      <c r="M4" s="21">
        <f>L4/J4</f>
        <v>7.575757575757576E-3</v>
      </c>
      <c r="N4" s="18">
        <f>K4-B4</f>
        <v>655</v>
      </c>
      <c r="O4" s="21">
        <f>N4/B4</f>
        <v>1.6014669926650367</v>
      </c>
    </row>
    <row r="5" spans="1:15" x14ac:dyDescent="0.25">
      <c r="A5" t="s">
        <v>66</v>
      </c>
      <c r="B5" s="17">
        <v>90477</v>
      </c>
      <c r="C5" s="17">
        <v>82838</v>
      </c>
      <c r="D5" s="17">
        <v>80161</v>
      </c>
      <c r="E5" s="17">
        <v>79649</v>
      </c>
      <c r="F5" s="17">
        <v>81303</v>
      </c>
      <c r="G5" s="17">
        <v>82466</v>
      </c>
      <c r="H5" s="17">
        <v>84267</v>
      </c>
      <c r="I5" s="17">
        <v>88584</v>
      </c>
      <c r="J5" s="17">
        <v>92477</v>
      </c>
      <c r="K5" s="17">
        <v>94719</v>
      </c>
      <c r="L5" s="18">
        <f t="shared" ref="L5:L10" si="0">K5-J5</f>
        <v>2242</v>
      </c>
      <c r="M5" s="21">
        <f t="shared" ref="M5:M10" si="1">L5/J5</f>
        <v>2.4243866042367293E-2</v>
      </c>
      <c r="N5" s="18">
        <f t="shared" ref="N5:N10" si="2">K5-B5</f>
        <v>4242</v>
      </c>
      <c r="O5" s="21">
        <f t="shared" ref="O5:O10" si="3">N5/B5</f>
        <v>4.6884843661925128E-2</v>
      </c>
    </row>
    <row r="6" spans="1:15" x14ac:dyDescent="0.25">
      <c r="A6" t="s">
        <v>61</v>
      </c>
      <c r="B6" s="17">
        <v>90886</v>
      </c>
      <c r="C6" s="17">
        <v>83282</v>
      </c>
      <c r="D6" s="17">
        <v>80612</v>
      </c>
      <c r="E6" s="17">
        <v>80169</v>
      </c>
      <c r="F6" s="17">
        <v>81911</v>
      </c>
      <c r="G6" s="17">
        <v>83143</v>
      </c>
      <c r="H6" s="17">
        <v>85030</v>
      </c>
      <c r="I6" s="17">
        <v>89696</v>
      </c>
      <c r="J6" s="17">
        <v>93533</v>
      </c>
      <c r="K6" s="17">
        <v>95783</v>
      </c>
      <c r="L6" s="18">
        <f t="shared" si="0"/>
        <v>2250</v>
      </c>
      <c r="M6" s="21">
        <f t="shared" si="1"/>
        <v>2.4055680882683117E-2</v>
      </c>
      <c r="N6" s="18">
        <f t="shared" si="2"/>
        <v>4897</v>
      </c>
      <c r="O6" s="21">
        <f t="shared" si="3"/>
        <v>5.3880685694166319E-2</v>
      </c>
    </row>
    <row r="7" spans="1:15" x14ac:dyDescent="0.25">
      <c r="A7" t="s">
        <v>64</v>
      </c>
      <c r="B7" s="17">
        <v>19223</v>
      </c>
      <c r="C7" s="17">
        <v>17856</v>
      </c>
      <c r="D7" s="17">
        <v>17989</v>
      </c>
      <c r="E7" s="17">
        <v>19355</v>
      </c>
      <c r="F7" s="17">
        <v>20372</v>
      </c>
      <c r="G7" s="17">
        <v>21272</v>
      </c>
      <c r="H7" s="17">
        <v>24230</v>
      </c>
      <c r="I7" s="17">
        <v>27087</v>
      </c>
      <c r="J7" s="17">
        <v>30121</v>
      </c>
      <c r="K7" s="17">
        <v>32997</v>
      </c>
      <c r="L7" s="18">
        <f t="shared" si="0"/>
        <v>2876</v>
      </c>
      <c r="M7" s="21">
        <f t="shared" si="1"/>
        <v>9.548155771720726E-2</v>
      </c>
      <c r="N7" s="18">
        <f t="shared" si="2"/>
        <v>13774</v>
      </c>
      <c r="O7" s="21">
        <f t="shared" si="3"/>
        <v>0.71653748114238147</v>
      </c>
    </row>
    <row r="8" spans="1:15" x14ac:dyDescent="0.25">
      <c r="A8" t="s">
        <v>65</v>
      </c>
      <c r="B8" s="17">
        <v>46609</v>
      </c>
      <c r="C8" s="17">
        <v>42057</v>
      </c>
      <c r="D8" s="17">
        <v>43884</v>
      </c>
      <c r="E8" s="17">
        <v>47322</v>
      </c>
      <c r="F8" s="17">
        <v>51257</v>
      </c>
      <c r="G8" s="17">
        <v>54316</v>
      </c>
      <c r="H8" s="17">
        <v>57841</v>
      </c>
      <c r="I8" s="17">
        <v>61761</v>
      </c>
      <c r="J8" s="17">
        <v>68310</v>
      </c>
      <c r="K8" s="17">
        <v>73923</v>
      </c>
      <c r="L8" s="18">
        <f t="shared" si="0"/>
        <v>5613</v>
      </c>
      <c r="M8" s="21">
        <f t="shared" si="1"/>
        <v>8.2169521299956083E-2</v>
      </c>
      <c r="N8" s="18">
        <f t="shared" si="2"/>
        <v>27314</v>
      </c>
      <c r="O8" s="21">
        <f t="shared" si="3"/>
        <v>0.58602415842433864</v>
      </c>
    </row>
    <row r="9" spans="1:15" x14ac:dyDescent="0.25">
      <c r="A9" t="s">
        <v>62</v>
      </c>
      <c r="B9" s="17">
        <v>65832</v>
      </c>
      <c r="C9" s="17">
        <v>59913</v>
      </c>
      <c r="D9" s="17">
        <v>61873</v>
      </c>
      <c r="E9" s="17">
        <v>66677</v>
      </c>
      <c r="F9" s="17">
        <v>71629</v>
      </c>
      <c r="G9" s="17">
        <v>75588</v>
      </c>
      <c r="H9" s="17">
        <v>82071</v>
      </c>
      <c r="I9" s="17">
        <v>88848</v>
      </c>
      <c r="J9" s="17">
        <v>98431</v>
      </c>
      <c r="K9" s="17">
        <v>106920</v>
      </c>
      <c r="L9" s="18">
        <f t="shared" si="0"/>
        <v>8489</v>
      </c>
      <c r="M9" s="21">
        <f t="shared" si="1"/>
        <v>8.6243155103575095E-2</v>
      </c>
      <c r="N9" s="18">
        <f t="shared" si="2"/>
        <v>41088</v>
      </c>
      <c r="O9" s="21">
        <f t="shared" si="3"/>
        <v>0.6241341596791834</v>
      </c>
    </row>
    <row r="10" spans="1:15" x14ac:dyDescent="0.25">
      <c r="A10" t="s">
        <v>63</v>
      </c>
      <c r="B10" s="17">
        <v>156718</v>
      </c>
      <c r="C10" s="17">
        <v>143195</v>
      </c>
      <c r="D10" s="17">
        <v>142485</v>
      </c>
      <c r="E10" s="17">
        <v>146846</v>
      </c>
      <c r="F10" s="17">
        <v>153540</v>
      </c>
      <c r="G10" s="17">
        <v>158731</v>
      </c>
      <c r="H10" s="17">
        <v>167101</v>
      </c>
      <c r="I10" s="17">
        <v>178544</v>
      </c>
      <c r="J10" s="17">
        <v>191964</v>
      </c>
      <c r="K10" s="17">
        <v>202703</v>
      </c>
      <c r="L10" s="18">
        <f t="shared" si="0"/>
        <v>10739</v>
      </c>
      <c r="M10" s="21">
        <f t="shared" si="1"/>
        <v>5.5942780938092559E-2</v>
      </c>
      <c r="N10" s="18">
        <f t="shared" si="2"/>
        <v>45985</v>
      </c>
      <c r="O10" s="21">
        <f t="shared" si="3"/>
        <v>0.29342513304151407</v>
      </c>
    </row>
    <row r="12" spans="1:15" x14ac:dyDescent="0.25">
      <c r="B12" s="12">
        <v>2008</v>
      </c>
      <c r="C12" s="12">
        <v>2009</v>
      </c>
      <c r="D12" s="12">
        <v>2010</v>
      </c>
      <c r="E12" s="12">
        <v>2011</v>
      </c>
      <c r="F12" s="12">
        <v>2012</v>
      </c>
      <c r="G12" s="12">
        <v>2013</v>
      </c>
      <c r="H12" s="12">
        <v>2014</v>
      </c>
      <c r="I12" s="12">
        <v>2015</v>
      </c>
      <c r="J12" s="12">
        <v>2016</v>
      </c>
      <c r="K12" s="12">
        <v>2017</v>
      </c>
    </row>
    <row r="13" spans="1:15" x14ac:dyDescent="0.25">
      <c r="A13" t="s">
        <v>60</v>
      </c>
      <c r="B13" s="35">
        <f>B4/B$10</f>
        <v>2.6097831774269708E-3</v>
      </c>
      <c r="C13" s="35">
        <f>C4/C$10</f>
        <v>3.100666922727749E-3</v>
      </c>
      <c r="D13" s="35">
        <f t="shared" ref="D13:J13" si="4">D4/D$10</f>
        <v>3.1652454644348527E-3</v>
      </c>
      <c r="E13" s="35">
        <f t="shared" si="4"/>
        <v>3.5411247156885445E-3</v>
      </c>
      <c r="F13" s="35">
        <f t="shared" si="4"/>
        <v>3.959880161521428E-3</v>
      </c>
      <c r="G13" s="35">
        <f t="shared" si="4"/>
        <v>4.2650773950898063E-3</v>
      </c>
      <c r="H13" s="35">
        <f t="shared" si="4"/>
        <v>4.5661007414677353E-3</v>
      </c>
      <c r="I13" s="35">
        <f t="shared" si="4"/>
        <v>6.2281566448606504E-3</v>
      </c>
      <c r="J13" s="35">
        <f t="shared" si="4"/>
        <v>5.501031443395637E-3</v>
      </c>
      <c r="K13" s="21">
        <f>K4/K$10</f>
        <v>5.2490589680468467E-3</v>
      </c>
    </row>
    <row r="14" spans="1:15" x14ac:dyDescent="0.25">
      <c r="A14" t="s">
        <v>66</v>
      </c>
      <c r="B14" s="35">
        <f t="shared" ref="B14:J19" si="5">B5/B$10</f>
        <v>0.57732360035222496</v>
      </c>
      <c r="C14" s="35">
        <f t="shared" si="5"/>
        <v>0.57849785257865149</v>
      </c>
      <c r="D14" s="35">
        <f t="shared" si="5"/>
        <v>0.56259255360213356</v>
      </c>
      <c r="E14" s="35">
        <f t="shared" si="5"/>
        <v>0.54239815861514784</v>
      </c>
      <c r="F14" s="35">
        <f t="shared" si="5"/>
        <v>0.52952325127002731</v>
      </c>
      <c r="G14" s="35">
        <f t="shared" si="5"/>
        <v>0.51953304647485365</v>
      </c>
      <c r="H14" s="35">
        <f t="shared" si="5"/>
        <v>0.50428782592563781</v>
      </c>
      <c r="I14" s="35">
        <f t="shared" si="5"/>
        <v>0.49614660811900707</v>
      </c>
      <c r="J14" s="35">
        <f t="shared" si="5"/>
        <v>0.48174136817319912</v>
      </c>
      <c r="K14" s="21">
        <f t="shared" ref="K14:K19" si="6">K5/K$10</f>
        <v>0.46727971465641849</v>
      </c>
    </row>
    <row r="15" spans="1:15" x14ac:dyDescent="0.25">
      <c r="A15" t="s">
        <v>61</v>
      </c>
      <c r="B15" s="35">
        <f t="shared" si="5"/>
        <v>0.57993338352965196</v>
      </c>
      <c r="C15" s="35">
        <f t="shared" si="5"/>
        <v>0.5815985195013792</v>
      </c>
      <c r="D15" s="35">
        <f t="shared" si="5"/>
        <v>0.56575779906656842</v>
      </c>
      <c r="E15" s="35">
        <f t="shared" si="5"/>
        <v>0.54593928333083641</v>
      </c>
      <c r="F15" s="35">
        <f t="shared" si="5"/>
        <v>0.5334831314315488</v>
      </c>
      <c r="G15" s="35">
        <f t="shared" si="5"/>
        <v>0.52379812386994351</v>
      </c>
      <c r="H15" s="35">
        <f t="shared" si="5"/>
        <v>0.50885392666710549</v>
      </c>
      <c r="I15" s="35">
        <f t="shared" si="5"/>
        <v>0.50237476476386778</v>
      </c>
      <c r="J15" s="35">
        <f t="shared" si="5"/>
        <v>0.48724239961659477</v>
      </c>
      <c r="K15" s="21">
        <f t="shared" si="6"/>
        <v>0.47252877362446533</v>
      </c>
    </row>
    <row r="16" spans="1:15" x14ac:dyDescent="0.25">
      <c r="A16" t="s">
        <v>64</v>
      </c>
      <c r="B16" s="35">
        <f t="shared" si="5"/>
        <v>0.12265980933906763</v>
      </c>
      <c r="C16" s="35">
        <f t="shared" si="5"/>
        <v>0.12469709137888893</v>
      </c>
      <c r="D16" s="35">
        <f t="shared" si="5"/>
        <v>0.12625188616345581</v>
      </c>
      <c r="E16" s="35">
        <f t="shared" si="5"/>
        <v>0.13180474783106111</v>
      </c>
      <c r="F16" s="35">
        <f t="shared" si="5"/>
        <v>0.13268203725413574</v>
      </c>
      <c r="G16" s="35">
        <f t="shared" si="5"/>
        <v>0.13401288973168443</v>
      </c>
      <c r="H16" s="35">
        <f t="shared" si="5"/>
        <v>0.14500212446364774</v>
      </c>
      <c r="I16" s="35">
        <f t="shared" si="5"/>
        <v>0.15171050273321982</v>
      </c>
      <c r="J16" s="35">
        <f t="shared" si="5"/>
        <v>0.15690962888874999</v>
      </c>
      <c r="K16" s="21">
        <f t="shared" si="6"/>
        <v>0.16278496124872349</v>
      </c>
    </row>
    <row r="17" spans="1:11" x14ac:dyDescent="0.25">
      <c r="A17" t="s">
        <v>65</v>
      </c>
      <c r="B17" s="35">
        <f t="shared" si="5"/>
        <v>0.29740680713128037</v>
      </c>
      <c r="C17" s="35">
        <f t="shared" si="5"/>
        <v>0.29370438911973185</v>
      </c>
      <c r="D17" s="35">
        <f t="shared" si="5"/>
        <v>0.30799031476997579</v>
      </c>
      <c r="E17" s="35">
        <f t="shared" si="5"/>
        <v>0.32225596883810248</v>
      </c>
      <c r="F17" s="35">
        <f t="shared" si="5"/>
        <v>0.33383483131431546</v>
      </c>
      <c r="G17" s="35">
        <f t="shared" si="5"/>
        <v>0.34218898639837209</v>
      </c>
      <c r="H17" s="35">
        <f t="shared" si="5"/>
        <v>0.34614394886924676</v>
      </c>
      <c r="I17" s="35">
        <f t="shared" si="5"/>
        <v>0.34591473250291244</v>
      </c>
      <c r="J17" s="35">
        <f t="shared" si="5"/>
        <v>0.35584797149465525</v>
      </c>
      <c r="K17" s="21">
        <f t="shared" si="6"/>
        <v>0.36468626512681113</v>
      </c>
    </row>
    <row r="18" spans="1:11" x14ac:dyDescent="0.25">
      <c r="A18" t="s">
        <v>62</v>
      </c>
      <c r="B18" s="35">
        <f t="shared" si="5"/>
        <v>0.42006661647034799</v>
      </c>
      <c r="C18" s="35">
        <f t="shared" si="5"/>
        <v>0.41840148049862075</v>
      </c>
      <c r="D18" s="35">
        <f t="shared" si="5"/>
        <v>0.43424220093343158</v>
      </c>
      <c r="E18" s="35">
        <f t="shared" si="5"/>
        <v>0.45406071666916359</v>
      </c>
      <c r="F18" s="35">
        <f t="shared" si="5"/>
        <v>0.4665168685684512</v>
      </c>
      <c r="G18" s="35">
        <f t="shared" si="5"/>
        <v>0.47620187613005649</v>
      </c>
      <c r="H18" s="35">
        <f t="shared" si="5"/>
        <v>0.49114607333289445</v>
      </c>
      <c r="I18" s="35">
        <f t="shared" si="5"/>
        <v>0.49762523523613228</v>
      </c>
      <c r="J18" s="35">
        <f t="shared" si="5"/>
        <v>0.51275760038340523</v>
      </c>
      <c r="K18" s="21">
        <f t="shared" si="6"/>
        <v>0.52747122637553467</v>
      </c>
    </row>
    <row r="19" spans="1:11" x14ac:dyDescent="0.25">
      <c r="A19" t="s">
        <v>63</v>
      </c>
      <c r="B19" s="35">
        <f t="shared" si="5"/>
        <v>1</v>
      </c>
      <c r="C19" s="35">
        <f t="shared" si="5"/>
        <v>1</v>
      </c>
      <c r="D19" s="35">
        <f t="shared" si="5"/>
        <v>1</v>
      </c>
      <c r="E19" s="35">
        <f t="shared" si="5"/>
        <v>1</v>
      </c>
      <c r="F19" s="35">
        <f t="shared" si="5"/>
        <v>1</v>
      </c>
      <c r="G19" s="35">
        <f t="shared" si="5"/>
        <v>1</v>
      </c>
      <c r="H19" s="35">
        <f t="shared" si="5"/>
        <v>1</v>
      </c>
      <c r="I19" s="35">
        <f t="shared" si="5"/>
        <v>1</v>
      </c>
      <c r="J19" s="35">
        <f t="shared" si="5"/>
        <v>1</v>
      </c>
      <c r="K19" s="21">
        <f t="shared" si="6"/>
        <v>1</v>
      </c>
    </row>
    <row r="22" spans="1:11" x14ac:dyDescent="0.25">
      <c r="B22" s="12">
        <v>2008</v>
      </c>
      <c r="C22" s="12">
        <v>2009</v>
      </c>
      <c r="D22" s="12">
        <v>2010</v>
      </c>
      <c r="E22" s="12">
        <v>2011</v>
      </c>
      <c r="F22" s="12">
        <v>2012</v>
      </c>
      <c r="G22" s="12">
        <v>2013</v>
      </c>
      <c r="H22" s="12">
        <v>2014</v>
      </c>
      <c r="I22" s="12">
        <v>2015</v>
      </c>
      <c r="J22" s="12">
        <v>2016</v>
      </c>
      <c r="K22" s="12">
        <v>2017</v>
      </c>
    </row>
    <row r="23" spans="1:11" x14ac:dyDescent="0.25">
      <c r="A23" t="s">
        <v>61</v>
      </c>
      <c r="B23" s="17">
        <f>B4+B5</f>
        <v>90886</v>
      </c>
      <c r="C23" s="17">
        <f t="shared" ref="C23:K23" si="7">C4+C5</f>
        <v>83282</v>
      </c>
      <c r="D23" s="17">
        <f t="shared" si="7"/>
        <v>80612</v>
      </c>
      <c r="E23" s="17">
        <f t="shared" si="7"/>
        <v>80169</v>
      </c>
      <c r="F23" s="17">
        <f t="shared" si="7"/>
        <v>81911</v>
      </c>
      <c r="G23" s="17">
        <f t="shared" si="7"/>
        <v>83143</v>
      </c>
      <c r="H23" s="17">
        <f t="shared" si="7"/>
        <v>85030</v>
      </c>
      <c r="I23" s="17">
        <f t="shared" si="7"/>
        <v>89696</v>
      </c>
      <c r="J23" s="17">
        <f t="shared" si="7"/>
        <v>93533</v>
      </c>
      <c r="K23" s="17">
        <f t="shared" si="7"/>
        <v>95783</v>
      </c>
    </row>
    <row r="24" spans="1:11" x14ac:dyDescent="0.25">
      <c r="A24" t="s">
        <v>64</v>
      </c>
      <c r="B24" s="17">
        <v>19223</v>
      </c>
      <c r="C24" s="17">
        <v>17856</v>
      </c>
      <c r="D24" s="17">
        <v>17989</v>
      </c>
      <c r="E24" s="17">
        <v>19355</v>
      </c>
      <c r="F24" s="17">
        <v>20372</v>
      </c>
      <c r="G24" s="17">
        <v>21272</v>
      </c>
      <c r="H24" s="17">
        <v>24230</v>
      </c>
      <c r="I24" s="17">
        <v>27087</v>
      </c>
      <c r="J24" s="17">
        <v>30121</v>
      </c>
      <c r="K24" s="17">
        <v>32997</v>
      </c>
    </row>
    <row r="25" spans="1:11" x14ac:dyDescent="0.25">
      <c r="A25" t="s">
        <v>65</v>
      </c>
      <c r="B25" s="17">
        <v>46609</v>
      </c>
      <c r="C25" s="17">
        <v>42057</v>
      </c>
      <c r="D25" s="17">
        <v>43884</v>
      </c>
      <c r="E25" s="17">
        <v>47322</v>
      </c>
      <c r="F25" s="17">
        <v>51257</v>
      </c>
      <c r="G25" s="17">
        <v>54316</v>
      </c>
      <c r="H25" s="17">
        <v>57841</v>
      </c>
      <c r="I25" s="17">
        <v>61761</v>
      </c>
      <c r="J25" s="17">
        <v>68310</v>
      </c>
      <c r="K25" s="17">
        <v>73923</v>
      </c>
    </row>
    <row r="26" spans="1:11" x14ac:dyDescent="0.25">
      <c r="A26" t="s">
        <v>62</v>
      </c>
      <c r="B26" s="17">
        <v>65832</v>
      </c>
      <c r="C26" s="17">
        <v>59913</v>
      </c>
      <c r="D26" s="17">
        <v>61873</v>
      </c>
      <c r="E26" s="17">
        <v>66677</v>
      </c>
      <c r="F26" s="17">
        <v>71629</v>
      </c>
      <c r="G26" s="17">
        <v>75588</v>
      </c>
      <c r="H26" s="17">
        <v>82071</v>
      </c>
      <c r="I26" s="17">
        <v>88848</v>
      </c>
      <c r="J26" s="17">
        <v>98431</v>
      </c>
      <c r="K26" s="17">
        <v>106920</v>
      </c>
    </row>
    <row r="27" spans="1:11" x14ac:dyDescent="0.25">
      <c r="A27" t="s">
        <v>63</v>
      </c>
      <c r="B27" s="17">
        <v>156718</v>
      </c>
      <c r="C27" s="17">
        <v>143195</v>
      </c>
      <c r="D27" s="17">
        <v>142485</v>
      </c>
      <c r="E27" s="17">
        <v>146846</v>
      </c>
      <c r="F27" s="17">
        <v>153540</v>
      </c>
      <c r="G27" s="17">
        <v>158731</v>
      </c>
      <c r="H27" s="17">
        <v>167101</v>
      </c>
      <c r="I27" s="17">
        <v>178544</v>
      </c>
      <c r="J27" s="17">
        <v>191964</v>
      </c>
      <c r="K27" s="17">
        <v>202703</v>
      </c>
    </row>
    <row r="29" spans="1:11" x14ac:dyDescent="0.25">
      <c r="B29" s="12">
        <v>2008</v>
      </c>
      <c r="C29" s="12">
        <v>2009</v>
      </c>
      <c r="D29" s="12">
        <v>2010</v>
      </c>
      <c r="E29" s="12">
        <v>2011</v>
      </c>
      <c r="F29" s="12">
        <v>2012</v>
      </c>
      <c r="G29" s="12">
        <v>2013</v>
      </c>
      <c r="H29" s="12">
        <v>2014</v>
      </c>
      <c r="I29" s="12">
        <v>2015</v>
      </c>
      <c r="J29" s="12">
        <v>2016</v>
      </c>
      <c r="K29" s="12">
        <v>2017</v>
      </c>
    </row>
    <row r="30" spans="1:11" x14ac:dyDescent="0.25">
      <c r="A30" t="s">
        <v>61</v>
      </c>
      <c r="B30" s="20">
        <f>B23/$B$27</f>
        <v>0.57993338352965196</v>
      </c>
      <c r="C30" s="20">
        <f>C23/$C$27</f>
        <v>0.5815985195013792</v>
      </c>
      <c r="D30" s="20">
        <f>D23/$D$27</f>
        <v>0.56575779906656842</v>
      </c>
      <c r="E30" s="20">
        <f>E23/$E$27</f>
        <v>0.54593928333083641</v>
      </c>
      <c r="F30" s="20">
        <f>F23/$F$27</f>
        <v>0.5334831314315488</v>
      </c>
      <c r="G30" s="20">
        <f>G23/$G$27</f>
        <v>0.52379812386994351</v>
      </c>
      <c r="H30" s="20">
        <f>H23/$H$27</f>
        <v>0.50885392666710549</v>
      </c>
      <c r="I30" s="20">
        <f>I23/$I$27</f>
        <v>0.50237476476386778</v>
      </c>
      <c r="J30" s="20">
        <f>J23/$J$27</f>
        <v>0.48724239961659477</v>
      </c>
      <c r="K30" s="20">
        <f>K23/$K$27</f>
        <v>0.47252877362446533</v>
      </c>
    </row>
    <row r="31" spans="1:11" x14ac:dyDescent="0.25">
      <c r="A31" t="s">
        <v>64</v>
      </c>
      <c r="B31" s="20">
        <f t="shared" ref="B31:B34" si="8">B24/$B$27</f>
        <v>0.12265980933906763</v>
      </c>
      <c r="C31" s="20">
        <f t="shared" ref="C31:C34" si="9">C24/$C$27</f>
        <v>0.12469709137888893</v>
      </c>
      <c r="D31" s="20">
        <f t="shared" ref="D31:D34" si="10">D24/$D$27</f>
        <v>0.12625188616345581</v>
      </c>
      <c r="E31" s="20">
        <f t="shared" ref="E31:E34" si="11">E24/$E$27</f>
        <v>0.13180474783106111</v>
      </c>
      <c r="F31" s="20">
        <f t="shared" ref="F31:F34" si="12">F24/$F$27</f>
        <v>0.13268203725413574</v>
      </c>
      <c r="G31" s="20">
        <f t="shared" ref="G31:G34" si="13">G24/$G$27</f>
        <v>0.13401288973168443</v>
      </c>
      <c r="H31" s="20">
        <f t="shared" ref="H31:H34" si="14">H24/$H$27</f>
        <v>0.14500212446364774</v>
      </c>
      <c r="I31" s="20">
        <f t="shared" ref="I31:I34" si="15">I24/$I$27</f>
        <v>0.15171050273321982</v>
      </c>
      <c r="J31" s="20">
        <f t="shared" ref="J31:J34" si="16">J24/$J$27</f>
        <v>0.15690962888874999</v>
      </c>
      <c r="K31" s="20">
        <f t="shared" ref="K31:K34" si="17">K24/$K$27</f>
        <v>0.16278496124872349</v>
      </c>
    </row>
    <row r="32" spans="1:11" x14ac:dyDescent="0.25">
      <c r="A32" t="s">
        <v>65</v>
      </c>
      <c r="B32" s="20">
        <f t="shared" si="8"/>
        <v>0.29740680713128037</v>
      </c>
      <c r="C32" s="20">
        <f t="shared" si="9"/>
        <v>0.29370438911973185</v>
      </c>
      <c r="D32" s="20">
        <f t="shared" si="10"/>
        <v>0.30799031476997579</v>
      </c>
      <c r="E32" s="20">
        <f t="shared" si="11"/>
        <v>0.32225596883810248</v>
      </c>
      <c r="F32" s="20">
        <f t="shared" si="12"/>
        <v>0.33383483131431546</v>
      </c>
      <c r="G32" s="20">
        <f t="shared" si="13"/>
        <v>0.34218898639837209</v>
      </c>
      <c r="H32" s="20">
        <f t="shared" si="14"/>
        <v>0.34614394886924676</v>
      </c>
      <c r="I32" s="20">
        <f t="shared" si="15"/>
        <v>0.34591473250291244</v>
      </c>
      <c r="J32" s="20">
        <f t="shared" si="16"/>
        <v>0.35584797149465525</v>
      </c>
      <c r="K32" s="20">
        <f t="shared" si="17"/>
        <v>0.36468626512681113</v>
      </c>
    </row>
    <row r="33" spans="1:11" x14ac:dyDescent="0.25">
      <c r="A33" t="s">
        <v>62</v>
      </c>
      <c r="B33" s="20">
        <f t="shared" si="8"/>
        <v>0.42006661647034799</v>
      </c>
      <c r="C33" s="20">
        <f t="shared" si="9"/>
        <v>0.41840148049862075</v>
      </c>
      <c r="D33" s="20">
        <f t="shared" si="10"/>
        <v>0.43424220093343158</v>
      </c>
      <c r="E33" s="20">
        <f t="shared" si="11"/>
        <v>0.45406071666916359</v>
      </c>
      <c r="F33" s="20">
        <f t="shared" si="12"/>
        <v>0.4665168685684512</v>
      </c>
      <c r="G33" s="20">
        <f t="shared" si="13"/>
        <v>0.47620187613005649</v>
      </c>
      <c r="H33" s="20">
        <f t="shared" si="14"/>
        <v>0.49114607333289445</v>
      </c>
      <c r="I33" s="20">
        <f t="shared" si="15"/>
        <v>0.49762523523613228</v>
      </c>
      <c r="J33" s="20">
        <f t="shared" si="16"/>
        <v>0.51275760038340523</v>
      </c>
      <c r="K33" s="20">
        <f t="shared" si="17"/>
        <v>0.52747122637553467</v>
      </c>
    </row>
    <row r="34" spans="1:11" x14ac:dyDescent="0.25">
      <c r="A34" t="s">
        <v>63</v>
      </c>
      <c r="B34" s="20">
        <f t="shared" si="8"/>
        <v>1</v>
      </c>
      <c r="C34" s="20">
        <f t="shared" si="9"/>
        <v>1</v>
      </c>
      <c r="D34" s="20">
        <f t="shared" si="10"/>
        <v>1</v>
      </c>
      <c r="E34" s="20">
        <f t="shared" si="11"/>
        <v>1</v>
      </c>
      <c r="F34" s="20">
        <f t="shared" si="12"/>
        <v>1</v>
      </c>
      <c r="G34" s="20">
        <f t="shared" si="13"/>
        <v>1</v>
      </c>
      <c r="H34" s="20">
        <f t="shared" si="14"/>
        <v>1</v>
      </c>
      <c r="I34" s="20">
        <f t="shared" si="15"/>
        <v>1</v>
      </c>
      <c r="J34" s="20">
        <f t="shared" si="16"/>
        <v>1</v>
      </c>
      <c r="K34" s="20">
        <f t="shared" si="17"/>
        <v>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0" sqref="A3:F30"/>
    </sheetView>
  </sheetViews>
  <sheetFormatPr defaultRowHeight="15" x14ac:dyDescent="0.25"/>
  <cols>
    <col min="1" max="1" width="46.42578125" customWidth="1"/>
    <col min="2" max="2" width="11.42578125" customWidth="1"/>
    <col min="3" max="3" width="13.7109375" bestFit="1" customWidth="1"/>
    <col min="4" max="4" width="12.5703125" bestFit="1" customWidth="1"/>
    <col min="5" max="5" width="11.5703125" bestFit="1" customWidth="1"/>
    <col min="6" max="6" width="12.5703125" bestFit="1" customWidth="1"/>
    <col min="7" max="7" width="11.5703125" bestFit="1" customWidth="1"/>
  </cols>
  <sheetData>
    <row r="1" spans="1:6" x14ac:dyDescent="0.25">
      <c r="A1" t="s">
        <v>96</v>
      </c>
    </row>
    <row r="3" spans="1:6" ht="45" x14ac:dyDescent="0.25">
      <c r="A3" s="37" t="s">
        <v>4</v>
      </c>
      <c r="B3" s="38" t="s">
        <v>108</v>
      </c>
      <c r="C3" s="38" t="s">
        <v>107</v>
      </c>
      <c r="D3" s="38" t="s">
        <v>104</v>
      </c>
      <c r="E3" s="38" t="s">
        <v>105</v>
      </c>
      <c r="F3" s="38" t="s">
        <v>106</v>
      </c>
    </row>
    <row r="4" spans="1:6" x14ac:dyDescent="0.25">
      <c r="A4" s="37" t="s">
        <v>2</v>
      </c>
      <c r="B4" s="43">
        <v>95783</v>
      </c>
      <c r="C4" s="43">
        <v>6031</v>
      </c>
      <c r="D4" s="43">
        <v>-3781</v>
      </c>
      <c r="E4" s="43">
        <v>2250</v>
      </c>
      <c r="F4" s="44">
        <v>2.4055680882683117E-2</v>
      </c>
    </row>
    <row r="5" spans="1:6" x14ac:dyDescent="0.25">
      <c r="A5" s="45" t="s">
        <v>7</v>
      </c>
      <c r="B5" s="41">
        <v>1963</v>
      </c>
      <c r="C5" s="41">
        <v>131</v>
      </c>
      <c r="D5" s="41">
        <v>-61</v>
      </c>
      <c r="E5" s="41">
        <v>70</v>
      </c>
      <c r="F5" s="46">
        <v>3.6978341257263604E-2</v>
      </c>
    </row>
    <row r="6" spans="1:6" x14ac:dyDescent="0.25">
      <c r="A6" s="45" t="s">
        <v>11</v>
      </c>
      <c r="B6" s="41">
        <v>23731</v>
      </c>
      <c r="C6" s="41">
        <v>1829</v>
      </c>
      <c r="D6" s="41">
        <v>-720</v>
      </c>
      <c r="E6" s="41">
        <v>1109</v>
      </c>
      <c r="F6" s="46">
        <v>4.9023074882857398E-2</v>
      </c>
    </row>
    <row r="7" spans="1:6" x14ac:dyDescent="0.25">
      <c r="A7" s="45" t="s">
        <v>114</v>
      </c>
      <c r="B7" s="41">
        <v>110</v>
      </c>
      <c r="C7" s="41">
        <v>21</v>
      </c>
      <c r="D7" s="41">
        <v>-23</v>
      </c>
      <c r="E7" s="41">
        <v>-2</v>
      </c>
      <c r="F7" s="46">
        <v>-1.7857142857142856E-2</v>
      </c>
    </row>
    <row r="8" spans="1:6" x14ac:dyDescent="0.25">
      <c r="A8" s="45" t="s">
        <v>13</v>
      </c>
      <c r="B8" s="41">
        <v>18664</v>
      </c>
      <c r="C8" s="41">
        <v>841</v>
      </c>
      <c r="D8" s="41">
        <v>-1039</v>
      </c>
      <c r="E8" s="41">
        <v>-198</v>
      </c>
      <c r="F8" s="46">
        <v>-1.0497296150991412E-2</v>
      </c>
    </row>
    <row r="9" spans="1:6" x14ac:dyDescent="0.25">
      <c r="A9" s="45" t="s">
        <v>38</v>
      </c>
      <c r="B9" s="41">
        <v>799</v>
      </c>
      <c r="C9" s="41">
        <v>47</v>
      </c>
      <c r="D9" s="41">
        <v>-3</v>
      </c>
      <c r="E9" s="41">
        <v>44</v>
      </c>
      <c r="F9" s="46">
        <v>5.8278145695364242E-2</v>
      </c>
    </row>
    <row r="10" spans="1:6" x14ac:dyDescent="0.25">
      <c r="A10" s="45" t="s">
        <v>39</v>
      </c>
      <c r="B10" s="41">
        <v>1715</v>
      </c>
      <c r="C10" s="41">
        <v>34</v>
      </c>
      <c r="D10" s="41">
        <v>-64</v>
      </c>
      <c r="E10" s="41">
        <v>-30</v>
      </c>
      <c r="F10" s="46">
        <v>-1.7191977077363897E-2</v>
      </c>
    </row>
    <row r="11" spans="1:6" x14ac:dyDescent="0.25">
      <c r="A11" s="45" t="s">
        <v>24</v>
      </c>
      <c r="B11" s="41">
        <v>1889</v>
      </c>
      <c r="C11" s="41">
        <v>82</v>
      </c>
      <c r="D11" s="41">
        <v>-135</v>
      </c>
      <c r="E11" s="41">
        <v>-53</v>
      </c>
      <c r="F11" s="46">
        <v>-2.729145211122554E-2</v>
      </c>
    </row>
    <row r="12" spans="1:6" x14ac:dyDescent="0.25">
      <c r="A12" s="45" t="s">
        <v>30</v>
      </c>
      <c r="B12" s="41">
        <v>4597</v>
      </c>
      <c r="C12" s="41">
        <v>131</v>
      </c>
      <c r="D12" s="41">
        <v>-101</v>
      </c>
      <c r="E12" s="41">
        <v>30</v>
      </c>
      <c r="F12" s="46">
        <v>6.5688635865995184E-3</v>
      </c>
    </row>
    <row r="13" spans="1:6" x14ac:dyDescent="0.25">
      <c r="A13" s="45" t="s">
        <v>5</v>
      </c>
      <c r="B13" s="41">
        <v>4347</v>
      </c>
      <c r="C13" s="41">
        <v>313</v>
      </c>
      <c r="D13" s="41">
        <v>-474</v>
      </c>
      <c r="E13" s="41">
        <v>-161</v>
      </c>
      <c r="F13" s="46">
        <v>-3.5714285714285712E-2</v>
      </c>
    </row>
    <row r="14" spans="1:6" x14ac:dyDescent="0.25">
      <c r="A14" s="45" t="s">
        <v>15</v>
      </c>
      <c r="B14" s="41">
        <v>26955</v>
      </c>
      <c r="C14" s="41">
        <v>1921</v>
      </c>
      <c r="D14" s="41">
        <v>-862</v>
      </c>
      <c r="E14" s="41">
        <v>1059</v>
      </c>
      <c r="F14" s="46">
        <v>4.0894346617238182E-2</v>
      </c>
    </row>
    <row r="15" spans="1:6" x14ac:dyDescent="0.25">
      <c r="A15" s="14" t="s">
        <v>110</v>
      </c>
      <c r="B15" s="41">
        <v>1473</v>
      </c>
      <c r="C15" s="41">
        <v>67</v>
      </c>
      <c r="D15" s="41">
        <v>-73</v>
      </c>
      <c r="E15" s="41">
        <v>-6</v>
      </c>
      <c r="F15" s="46">
        <v>-4.0567951318458417E-3</v>
      </c>
    </row>
    <row r="16" spans="1:6" x14ac:dyDescent="0.25">
      <c r="A16" s="45" t="s">
        <v>12</v>
      </c>
      <c r="B16" s="41">
        <v>778</v>
      </c>
      <c r="C16" s="41">
        <v>58</v>
      </c>
      <c r="D16" s="41">
        <v>-5</v>
      </c>
      <c r="E16" s="41">
        <v>53</v>
      </c>
      <c r="F16" s="46">
        <v>7.3103448275862071E-2</v>
      </c>
    </row>
    <row r="17" spans="1:6" x14ac:dyDescent="0.25">
      <c r="A17" s="45" t="s">
        <v>14</v>
      </c>
      <c r="B17" s="41">
        <v>1290</v>
      </c>
      <c r="C17" s="41">
        <v>79</v>
      </c>
      <c r="D17" s="41">
        <v>-8</v>
      </c>
      <c r="E17" s="41">
        <v>71</v>
      </c>
      <c r="F17" s="46">
        <v>5.8244462674323219E-2</v>
      </c>
    </row>
    <row r="18" spans="1:6" x14ac:dyDescent="0.25">
      <c r="A18" s="45" t="s">
        <v>9</v>
      </c>
      <c r="B18" s="41">
        <v>4110</v>
      </c>
      <c r="C18" s="41">
        <v>261</v>
      </c>
      <c r="D18" s="41">
        <v>-90</v>
      </c>
      <c r="E18" s="41">
        <v>171</v>
      </c>
      <c r="F18" s="46">
        <v>4.3412033511043412E-2</v>
      </c>
    </row>
    <row r="19" spans="1:6" x14ac:dyDescent="0.25">
      <c r="A19" s="45" t="s">
        <v>10</v>
      </c>
      <c r="B19" s="41">
        <v>3026</v>
      </c>
      <c r="C19" s="41">
        <v>204</v>
      </c>
      <c r="D19" s="41">
        <v>-121</v>
      </c>
      <c r="E19" s="41">
        <v>83</v>
      </c>
      <c r="F19" s="46">
        <v>2.8202514441046551E-2</v>
      </c>
    </row>
    <row r="20" spans="1:6" x14ac:dyDescent="0.25">
      <c r="A20" s="45" t="s">
        <v>32</v>
      </c>
      <c r="B20" s="41">
        <v>336</v>
      </c>
      <c r="C20" s="41">
        <v>12</v>
      </c>
      <c r="D20" s="41">
        <v>-2</v>
      </c>
      <c r="E20" s="41">
        <v>10</v>
      </c>
      <c r="F20" s="46">
        <v>3.0674846625766871E-2</v>
      </c>
    </row>
    <row r="21" spans="1:6" x14ac:dyDescent="0.25">
      <c r="A21" s="37" t="s">
        <v>16</v>
      </c>
      <c r="B21" s="39">
        <v>106920</v>
      </c>
      <c r="C21" s="39">
        <v>13414</v>
      </c>
      <c r="D21" s="39">
        <v>-4925</v>
      </c>
      <c r="E21" s="39">
        <v>8489</v>
      </c>
      <c r="F21" s="44">
        <v>8.6243155103575095E-2</v>
      </c>
    </row>
    <row r="22" spans="1:6" x14ac:dyDescent="0.25">
      <c r="A22" s="45" t="s">
        <v>20</v>
      </c>
      <c r="B22" s="41">
        <v>5861</v>
      </c>
      <c r="C22" s="41">
        <v>1281</v>
      </c>
      <c r="D22" s="41">
        <v>-100</v>
      </c>
      <c r="E22" s="41">
        <v>1181</v>
      </c>
      <c r="F22" s="46">
        <v>0.25235042735042734</v>
      </c>
    </row>
    <row r="23" spans="1:6" x14ac:dyDescent="0.25">
      <c r="A23" s="45" t="s">
        <v>34</v>
      </c>
      <c r="B23" s="41">
        <v>17907</v>
      </c>
      <c r="C23" s="41">
        <v>1369</v>
      </c>
      <c r="D23" s="41">
        <v>-1166</v>
      </c>
      <c r="E23" s="41">
        <v>203</v>
      </c>
      <c r="F23" s="46">
        <v>1.1466335291459557E-2</v>
      </c>
    </row>
    <row r="24" spans="1:6" x14ac:dyDescent="0.25">
      <c r="A24" s="45" t="s">
        <v>29</v>
      </c>
      <c r="B24" s="41">
        <v>12750</v>
      </c>
      <c r="C24" s="41">
        <v>1828</v>
      </c>
      <c r="D24" s="41">
        <v>-414</v>
      </c>
      <c r="E24" s="41">
        <v>1414</v>
      </c>
      <c r="F24" s="46">
        <v>0.12473535638673254</v>
      </c>
    </row>
    <row r="25" spans="1:6" x14ac:dyDescent="0.25">
      <c r="A25" s="45" t="s">
        <v>17</v>
      </c>
      <c r="B25" s="41">
        <v>28632</v>
      </c>
      <c r="C25" s="41">
        <v>2882</v>
      </c>
      <c r="D25" s="41">
        <v>-1447</v>
      </c>
      <c r="E25" s="41">
        <v>1435</v>
      </c>
      <c r="F25" s="46">
        <v>5.2763172408721547E-2</v>
      </c>
    </row>
    <row r="26" spans="1:6" x14ac:dyDescent="0.25">
      <c r="A26" s="45" t="s">
        <v>33</v>
      </c>
      <c r="B26" s="41">
        <v>24460</v>
      </c>
      <c r="C26" s="41">
        <v>2732</v>
      </c>
      <c r="D26" s="41">
        <v>-1136</v>
      </c>
      <c r="E26" s="41">
        <v>1596</v>
      </c>
      <c r="F26" s="46">
        <v>6.9804058782365286E-2</v>
      </c>
    </row>
    <row r="27" spans="1:6" x14ac:dyDescent="0.25">
      <c r="A27" s="45" t="s">
        <v>31</v>
      </c>
      <c r="B27" s="41">
        <v>3296</v>
      </c>
      <c r="C27" s="41">
        <v>888</v>
      </c>
      <c r="D27" s="41">
        <v>-195</v>
      </c>
      <c r="E27" s="41">
        <v>693</v>
      </c>
      <c r="F27" s="46">
        <v>0.26623127160968113</v>
      </c>
    </row>
    <row r="28" spans="1:6" x14ac:dyDescent="0.25">
      <c r="A28" s="45" t="s">
        <v>35</v>
      </c>
      <c r="B28" s="41">
        <v>11338</v>
      </c>
      <c r="C28" s="41">
        <v>2258</v>
      </c>
      <c r="D28" s="41">
        <v>-390</v>
      </c>
      <c r="E28" s="41">
        <v>1868</v>
      </c>
      <c r="F28" s="46">
        <v>0.19725448785638861</v>
      </c>
    </row>
    <row r="29" spans="1:6" x14ac:dyDescent="0.25">
      <c r="A29" s="45" t="s">
        <v>27</v>
      </c>
      <c r="B29" s="47">
        <v>2676</v>
      </c>
      <c r="C29" s="47">
        <v>176</v>
      </c>
      <c r="D29" s="47">
        <v>-77</v>
      </c>
      <c r="E29" s="47">
        <v>99</v>
      </c>
      <c r="F29" s="46">
        <v>3.8416763678696161E-2</v>
      </c>
    </row>
    <row r="30" spans="1:6" x14ac:dyDescent="0.25">
      <c r="A30" s="37" t="s">
        <v>111</v>
      </c>
      <c r="B30" s="43">
        <v>202703</v>
      </c>
      <c r="C30" s="43">
        <v>19445</v>
      </c>
      <c r="D30" s="43">
        <v>-8706</v>
      </c>
      <c r="E30" s="43">
        <v>10739</v>
      </c>
      <c r="F30" s="44">
        <v>5.5942780938092559E-2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23" sqref="A23"/>
    </sheetView>
  </sheetViews>
  <sheetFormatPr defaultRowHeight="15" x14ac:dyDescent="0.25"/>
  <cols>
    <col min="1" max="1" width="32.85546875" customWidth="1"/>
    <col min="2" max="11" width="11.5703125" bestFit="1" customWidth="1"/>
    <col min="12" max="12" width="10.85546875" customWidth="1"/>
    <col min="13" max="13" width="11" customWidth="1"/>
  </cols>
  <sheetData>
    <row r="1" spans="1:13" x14ac:dyDescent="0.25">
      <c r="A1" t="s">
        <v>115</v>
      </c>
    </row>
    <row r="3" spans="1:13" ht="30" x14ac:dyDescent="0.25">
      <c r="A3" s="37" t="s">
        <v>116</v>
      </c>
      <c r="B3" s="37">
        <v>2008</v>
      </c>
      <c r="C3" s="37">
        <v>2009</v>
      </c>
      <c r="D3" s="37">
        <v>2010</v>
      </c>
      <c r="E3" s="37">
        <v>2011</v>
      </c>
      <c r="F3" s="37">
        <v>2012</v>
      </c>
      <c r="G3" s="37">
        <v>2013</v>
      </c>
      <c r="H3" s="37">
        <v>2014</v>
      </c>
      <c r="I3" s="37">
        <v>2015</v>
      </c>
      <c r="J3" s="37">
        <v>2016</v>
      </c>
      <c r="K3" s="37">
        <v>2017</v>
      </c>
      <c r="L3" s="48" t="s">
        <v>117</v>
      </c>
      <c r="M3" s="48" t="s">
        <v>118</v>
      </c>
    </row>
    <row r="4" spans="1:13" x14ac:dyDescent="0.25">
      <c r="A4" s="37" t="s">
        <v>119</v>
      </c>
      <c r="B4" s="39">
        <f>SUM(B5:B7)</f>
        <v>72891</v>
      </c>
      <c r="C4" s="39">
        <f t="shared" ref="C4:K4" si="0">SUM(C5:C7)</f>
        <v>65270</v>
      </c>
      <c r="D4" s="39">
        <f t="shared" si="0"/>
        <v>63509</v>
      </c>
      <c r="E4" s="39">
        <f t="shared" si="0"/>
        <v>64543</v>
      </c>
      <c r="F4" s="39">
        <f t="shared" si="0"/>
        <v>65978</v>
      </c>
      <c r="G4" s="39">
        <f t="shared" si="0"/>
        <v>68313</v>
      </c>
      <c r="H4" s="39">
        <f t="shared" si="0"/>
        <v>71621</v>
      </c>
      <c r="I4" s="39">
        <f t="shared" si="0"/>
        <v>75324</v>
      </c>
      <c r="J4" s="39">
        <f t="shared" si="0"/>
        <v>79393</v>
      </c>
      <c r="K4" s="39">
        <f t="shared" si="0"/>
        <v>83266</v>
      </c>
      <c r="L4" s="40">
        <f>(K4-J4)/J4</f>
        <v>4.8782638267857364E-2</v>
      </c>
      <c r="M4" s="40">
        <f>(K4-B4)/B4</f>
        <v>0.14233581649311985</v>
      </c>
    </row>
    <row r="5" spans="1:13" x14ac:dyDescent="0.25">
      <c r="A5" s="14" t="s">
        <v>0</v>
      </c>
      <c r="B5" s="41">
        <v>30281</v>
      </c>
      <c r="C5" s="41">
        <v>26665</v>
      </c>
      <c r="D5" s="41">
        <v>25413</v>
      </c>
      <c r="E5" s="41">
        <v>25517</v>
      </c>
      <c r="F5" s="41">
        <v>26049</v>
      </c>
      <c r="G5" s="41">
        <v>26643</v>
      </c>
      <c r="H5" s="41">
        <v>28026</v>
      </c>
      <c r="I5" s="41">
        <v>29393</v>
      </c>
      <c r="J5" s="41">
        <v>30775</v>
      </c>
      <c r="K5" s="41">
        <v>32523</v>
      </c>
      <c r="L5" s="42">
        <f t="shared" ref="L5:L15" si="1">(K5-J5)/J5</f>
        <v>5.6799350121852152E-2</v>
      </c>
      <c r="M5" s="42">
        <f t="shared" ref="M5:M15" si="2">(K5-B5)/B5</f>
        <v>7.4039826954195698E-2</v>
      </c>
    </row>
    <row r="6" spans="1:13" x14ac:dyDescent="0.25">
      <c r="A6" s="14" t="s">
        <v>25</v>
      </c>
      <c r="B6" s="41">
        <v>14069</v>
      </c>
      <c r="C6" s="41">
        <v>12126</v>
      </c>
      <c r="D6" s="41">
        <v>11602</v>
      </c>
      <c r="E6" s="41">
        <v>11442</v>
      </c>
      <c r="F6" s="41">
        <v>11771</v>
      </c>
      <c r="G6" s="41">
        <v>12496</v>
      </c>
      <c r="H6" s="41">
        <v>13305</v>
      </c>
      <c r="I6" s="41">
        <v>13971</v>
      </c>
      <c r="J6" s="41">
        <v>14383</v>
      </c>
      <c r="K6" s="41">
        <v>15026</v>
      </c>
      <c r="L6" s="42">
        <f t="shared" si="1"/>
        <v>4.4705555169297084E-2</v>
      </c>
      <c r="M6" s="42">
        <f t="shared" si="2"/>
        <v>6.8021892103205625E-2</v>
      </c>
    </row>
    <row r="7" spans="1:13" x14ac:dyDescent="0.25">
      <c r="A7" s="14" t="s">
        <v>18</v>
      </c>
      <c r="B7" s="41">
        <v>28541</v>
      </c>
      <c r="C7" s="41">
        <v>26479</v>
      </c>
      <c r="D7" s="41">
        <v>26494</v>
      </c>
      <c r="E7" s="41">
        <v>27584</v>
      </c>
      <c r="F7" s="41">
        <v>28158</v>
      </c>
      <c r="G7" s="41">
        <v>29174</v>
      </c>
      <c r="H7" s="41">
        <v>30290</v>
      </c>
      <c r="I7" s="41">
        <v>31960</v>
      </c>
      <c r="J7" s="41">
        <v>34235</v>
      </c>
      <c r="K7" s="41">
        <v>35717</v>
      </c>
      <c r="L7" s="42">
        <f t="shared" si="1"/>
        <v>4.3289031692712136E-2</v>
      </c>
      <c r="M7" s="42">
        <f t="shared" si="2"/>
        <v>0.25142777057566307</v>
      </c>
    </row>
    <row r="8" spans="1:13" x14ac:dyDescent="0.25">
      <c r="A8" s="37" t="s">
        <v>120</v>
      </c>
      <c r="B8" s="39">
        <f>B9</f>
        <v>108237</v>
      </c>
      <c r="C8" s="39">
        <f t="shared" ref="C8:K8" si="3">C9</f>
        <v>99550</v>
      </c>
      <c r="D8" s="39">
        <f t="shared" si="3"/>
        <v>96867</v>
      </c>
      <c r="E8" s="39">
        <f t="shared" si="3"/>
        <v>98895</v>
      </c>
      <c r="F8" s="39">
        <f t="shared" si="3"/>
        <v>103115</v>
      </c>
      <c r="G8" s="39">
        <f t="shared" si="3"/>
        <v>107408</v>
      </c>
      <c r="H8" s="39">
        <f t="shared" si="3"/>
        <v>114191</v>
      </c>
      <c r="I8" s="39">
        <f t="shared" si="3"/>
        <v>123080</v>
      </c>
      <c r="J8" s="39">
        <f t="shared" si="3"/>
        <v>132538</v>
      </c>
      <c r="K8" s="39">
        <f t="shared" si="3"/>
        <v>141511</v>
      </c>
      <c r="L8" s="40">
        <f t="shared" si="1"/>
        <v>6.7701338484057405E-2</v>
      </c>
      <c r="M8" s="40">
        <f t="shared" si="2"/>
        <v>0.30741798091225736</v>
      </c>
    </row>
    <row r="9" spans="1:13" x14ac:dyDescent="0.25">
      <c r="A9" s="14" t="s">
        <v>23</v>
      </c>
      <c r="B9" s="41">
        <v>108237</v>
      </c>
      <c r="C9" s="41">
        <v>99550</v>
      </c>
      <c r="D9" s="41">
        <v>96867</v>
      </c>
      <c r="E9" s="41">
        <v>98895</v>
      </c>
      <c r="F9" s="41">
        <v>103115</v>
      </c>
      <c r="G9" s="41">
        <v>107408</v>
      </c>
      <c r="H9" s="41">
        <v>114191</v>
      </c>
      <c r="I9" s="41">
        <v>123080</v>
      </c>
      <c r="J9" s="41">
        <v>132538</v>
      </c>
      <c r="K9" s="41">
        <v>141511</v>
      </c>
      <c r="L9" s="42">
        <f t="shared" si="1"/>
        <v>6.7701338484057405E-2</v>
      </c>
      <c r="M9" s="42">
        <f t="shared" si="2"/>
        <v>0.30741798091225736</v>
      </c>
    </row>
    <row r="10" spans="1:13" x14ac:dyDescent="0.25">
      <c r="A10" s="37" t="s">
        <v>121</v>
      </c>
      <c r="B10" s="39">
        <f>SUM(B11:B14)</f>
        <v>134342</v>
      </c>
      <c r="C10" s="39">
        <f t="shared" ref="C10:K10" si="4">SUM(C11:C14)</f>
        <v>119998</v>
      </c>
      <c r="D10" s="39">
        <f t="shared" si="4"/>
        <v>118726</v>
      </c>
      <c r="E10" s="39">
        <f t="shared" si="4"/>
        <v>119747</v>
      </c>
      <c r="F10" s="39">
        <f t="shared" si="4"/>
        <v>122878</v>
      </c>
      <c r="G10" s="39">
        <f t="shared" si="4"/>
        <v>125751</v>
      </c>
      <c r="H10" s="39">
        <f t="shared" si="4"/>
        <v>132445</v>
      </c>
      <c r="I10" s="39">
        <f t="shared" si="4"/>
        <v>141228</v>
      </c>
      <c r="J10" s="39">
        <f t="shared" si="4"/>
        <v>148510</v>
      </c>
      <c r="K10" s="39">
        <f t="shared" si="4"/>
        <v>155033</v>
      </c>
      <c r="L10" s="40">
        <f t="shared" si="1"/>
        <v>4.392296815029291E-2</v>
      </c>
      <c r="M10" s="40">
        <f t="shared" si="2"/>
        <v>0.1540173586815739</v>
      </c>
    </row>
    <row r="11" spans="1:13" x14ac:dyDescent="0.25">
      <c r="A11" s="14" t="s">
        <v>19</v>
      </c>
      <c r="B11" s="41">
        <v>29271</v>
      </c>
      <c r="C11" s="41">
        <v>26258</v>
      </c>
      <c r="D11" s="41">
        <v>26493</v>
      </c>
      <c r="E11" s="41">
        <v>26213</v>
      </c>
      <c r="F11" s="41">
        <v>26779</v>
      </c>
      <c r="G11" s="41">
        <v>27679</v>
      </c>
      <c r="H11" s="41">
        <v>29190</v>
      </c>
      <c r="I11" s="41">
        <v>30867</v>
      </c>
      <c r="J11" s="41">
        <v>31069</v>
      </c>
      <c r="K11" s="41">
        <v>30812</v>
      </c>
      <c r="L11" s="42">
        <f t="shared" si="1"/>
        <v>-8.2719109079790153E-3</v>
      </c>
      <c r="M11" s="42">
        <f t="shared" si="2"/>
        <v>5.2645963581702024E-2</v>
      </c>
    </row>
    <row r="12" spans="1:13" x14ac:dyDescent="0.25">
      <c r="A12" s="14" t="s">
        <v>26</v>
      </c>
      <c r="B12" s="41">
        <v>27821</v>
      </c>
      <c r="C12" s="41">
        <v>23380</v>
      </c>
      <c r="D12" s="41">
        <v>22783</v>
      </c>
      <c r="E12" s="41">
        <v>22584</v>
      </c>
      <c r="F12" s="41">
        <v>22992</v>
      </c>
      <c r="G12" s="41">
        <v>23496</v>
      </c>
      <c r="H12" s="41">
        <v>24593</v>
      </c>
      <c r="I12" s="41">
        <v>25865</v>
      </c>
      <c r="J12" s="41">
        <v>27725</v>
      </c>
      <c r="K12" s="41">
        <v>29418</v>
      </c>
      <c r="L12" s="42">
        <f t="shared" si="1"/>
        <v>6.1064021641118127E-2</v>
      </c>
      <c r="M12" s="42">
        <f t="shared" si="2"/>
        <v>5.7402681427698499E-2</v>
      </c>
    </row>
    <row r="13" spans="1:13" x14ac:dyDescent="0.25">
      <c r="A13" s="14" t="s">
        <v>21</v>
      </c>
      <c r="B13" s="41">
        <v>31432</v>
      </c>
      <c r="C13" s="41">
        <v>28292</v>
      </c>
      <c r="D13" s="41">
        <v>27714</v>
      </c>
      <c r="E13" s="41">
        <v>26801</v>
      </c>
      <c r="F13" s="41">
        <v>26751</v>
      </c>
      <c r="G13" s="41">
        <v>26622</v>
      </c>
      <c r="H13" s="41">
        <v>27886</v>
      </c>
      <c r="I13" s="41">
        <v>28996</v>
      </c>
      <c r="J13" s="41">
        <v>30164</v>
      </c>
      <c r="K13" s="41">
        <v>32286</v>
      </c>
      <c r="L13" s="42">
        <f t="shared" si="1"/>
        <v>7.0348760111391059E-2</v>
      </c>
      <c r="M13" s="42">
        <f t="shared" si="2"/>
        <v>2.7169763298549251E-2</v>
      </c>
    </row>
    <row r="14" spans="1:13" x14ac:dyDescent="0.25">
      <c r="A14" s="14" t="s">
        <v>28</v>
      </c>
      <c r="B14" s="41">
        <v>45818</v>
      </c>
      <c r="C14" s="41">
        <v>42068</v>
      </c>
      <c r="D14" s="41">
        <v>41736</v>
      </c>
      <c r="E14" s="41">
        <v>44149</v>
      </c>
      <c r="F14" s="41">
        <v>46356</v>
      </c>
      <c r="G14" s="41">
        <v>47954</v>
      </c>
      <c r="H14" s="41">
        <v>50776</v>
      </c>
      <c r="I14" s="41">
        <v>55500</v>
      </c>
      <c r="J14" s="41">
        <v>59552</v>
      </c>
      <c r="K14" s="41">
        <v>62517</v>
      </c>
      <c r="L14" s="42">
        <f t="shared" si="1"/>
        <v>4.9788420204191296E-2</v>
      </c>
      <c r="M14" s="42">
        <f t="shared" si="2"/>
        <v>0.36446374787201535</v>
      </c>
    </row>
    <row r="15" spans="1:13" x14ac:dyDescent="0.25">
      <c r="A15" s="37" t="s">
        <v>84</v>
      </c>
      <c r="B15" s="39">
        <v>315470</v>
      </c>
      <c r="C15" s="39">
        <v>284818</v>
      </c>
      <c r="D15" s="39">
        <v>279102</v>
      </c>
      <c r="E15" s="39">
        <v>283185</v>
      </c>
      <c r="F15" s="39">
        <v>291971</v>
      </c>
      <c r="G15" s="39">
        <v>301472</v>
      </c>
      <c r="H15" s="39">
        <v>318257</v>
      </c>
      <c r="I15" s="39">
        <v>339632</v>
      </c>
      <c r="J15" s="39">
        <v>360441</v>
      </c>
      <c r="K15" s="39">
        <v>379810</v>
      </c>
      <c r="L15" s="40">
        <f t="shared" si="1"/>
        <v>5.3736950014010618E-2</v>
      </c>
      <c r="M15" s="40">
        <f t="shared" si="2"/>
        <v>0.2039496624084699</v>
      </c>
    </row>
    <row r="16" spans="1:13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25">
      <c r="A19" s="49" t="s">
        <v>120</v>
      </c>
      <c r="B19" s="50">
        <v>108237</v>
      </c>
      <c r="C19" s="50">
        <v>99550</v>
      </c>
      <c r="D19" s="50">
        <v>96867</v>
      </c>
      <c r="E19" s="50">
        <v>98895</v>
      </c>
      <c r="F19" s="50">
        <v>103115</v>
      </c>
      <c r="G19" s="50">
        <v>107408</v>
      </c>
      <c r="H19" s="50">
        <v>114191</v>
      </c>
      <c r="I19" s="50">
        <v>123080</v>
      </c>
      <c r="J19" s="50">
        <v>132538</v>
      </c>
      <c r="K19" s="50">
        <v>141511</v>
      </c>
      <c r="L19" s="51">
        <v>6.7701338484057405E-2</v>
      </c>
      <c r="M19" s="51">
        <v>0.30741798091225736</v>
      </c>
    </row>
    <row r="20" spans="1:13" x14ac:dyDescent="0.25">
      <c r="A20" s="49" t="s">
        <v>121</v>
      </c>
      <c r="B20" s="49">
        <v>134342</v>
      </c>
      <c r="C20" s="49">
        <v>119998</v>
      </c>
      <c r="D20" s="49">
        <v>118726</v>
      </c>
      <c r="E20" s="49">
        <v>119747</v>
      </c>
      <c r="F20" s="49">
        <v>122878</v>
      </c>
      <c r="G20" s="49">
        <v>125751</v>
      </c>
      <c r="H20" s="49">
        <v>132445</v>
      </c>
      <c r="I20" s="49">
        <v>141228</v>
      </c>
      <c r="J20" s="49">
        <v>148510</v>
      </c>
      <c r="K20" s="49">
        <v>155033</v>
      </c>
      <c r="L20" s="51">
        <v>4.392296815029291E-2</v>
      </c>
      <c r="M20" s="51">
        <v>0.1540173586815739</v>
      </c>
    </row>
    <row r="21" spans="1:13" x14ac:dyDescent="0.25">
      <c r="A21" s="49" t="s">
        <v>119</v>
      </c>
      <c r="B21" s="49">
        <v>72891</v>
      </c>
      <c r="C21" s="49">
        <v>65270</v>
      </c>
      <c r="D21" s="49">
        <v>63509</v>
      </c>
      <c r="E21" s="49">
        <v>64543</v>
      </c>
      <c r="F21" s="49">
        <v>65978</v>
      </c>
      <c r="G21" s="49">
        <v>68313</v>
      </c>
      <c r="H21" s="49">
        <v>71621</v>
      </c>
      <c r="I21" s="49">
        <v>75324</v>
      </c>
      <c r="J21" s="49">
        <v>79393</v>
      </c>
      <c r="K21" s="49">
        <v>83266</v>
      </c>
      <c r="L21" s="51">
        <v>4.8782638267857364E-2</v>
      </c>
      <c r="M21" s="51">
        <v>0.14233581649311985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C28" sqref="C28"/>
    </sheetView>
  </sheetViews>
  <sheetFormatPr defaultRowHeight="15" x14ac:dyDescent="0.25"/>
  <cols>
    <col min="1" max="1" width="16.140625" customWidth="1"/>
    <col min="2" max="11" width="11.5703125" bestFit="1" customWidth="1"/>
  </cols>
  <sheetData>
    <row r="1" spans="1:17" x14ac:dyDescent="0.25">
      <c r="A1" t="s">
        <v>71</v>
      </c>
    </row>
    <row r="2" spans="1:17" x14ac:dyDescent="0.25">
      <c r="A2" t="s">
        <v>67</v>
      </c>
    </row>
    <row r="3" spans="1:17" x14ac:dyDescent="0.25">
      <c r="B3" s="12">
        <v>2008</v>
      </c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2">
        <v>2017</v>
      </c>
      <c r="L3" s="4" t="s">
        <v>122</v>
      </c>
      <c r="M3" s="4" t="s">
        <v>122</v>
      </c>
      <c r="N3" s="4" t="s">
        <v>123</v>
      </c>
      <c r="O3" s="4" t="s">
        <v>123</v>
      </c>
      <c r="P3" s="4" t="s">
        <v>124</v>
      </c>
      <c r="Q3" s="4" t="s">
        <v>124</v>
      </c>
    </row>
    <row r="4" spans="1:17" x14ac:dyDescent="0.25">
      <c r="A4" s="31" t="s">
        <v>1</v>
      </c>
      <c r="B4" s="28">
        <v>205622</v>
      </c>
      <c r="C4" s="28">
        <v>182294</v>
      </c>
      <c r="D4" s="28">
        <v>174988</v>
      </c>
      <c r="E4" s="28">
        <v>173781</v>
      </c>
      <c r="F4" s="28">
        <v>176708</v>
      </c>
      <c r="G4" s="28">
        <v>179535</v>
      </c>
      <c r="H4" s="28">
        <v>185612</v>
      </c>
      <c r="I4" s="28">
        <v>196393</v>
      </c>
      <c r="J4" s="28">
        <v>204597</v>
      </c>
      <c r="K4" s="28">
        <v>213092</v>
      </c>
      <c r="L4" s="18">
        <f>K4-J4</f>
        <v>8495</v>
      </c>
      <c r="M4" s="21">
        <f>L4/J4</f>
        <v>4.1520647907838333E-2</v>
      </c>
      <c r="N4" s="18">
        <f>K4-E4</f>
        <v>39311</v>
      </c>
      <c r="O4" s="21">
        <f>N4/E4</f>
        <v>0.2262099999424563</v>
      </c>
      <c r="P4" s="18">
        <f>K4-B4</f>
        <v>7470</v>
      </c>
      <c r="Q4" s="21">
        <f>P4/B4</f>
        <v>3.6328797502212795E-2</v>
      </c>
    </row>
    <row r="5" spans="1:17" x14ac:dyDescent="0.25">
      <c r="A5" s="31" t="s">
        <v>16</v>
      </c>
      <c r="B5" s="28">
        <v>109848</v>
      </c>
      <c r="C5" s="28">
        <v>102524</v>
      </c>
      <c r="D5" s="28">
        <v>104114</v>
      </c>
      <c r="E5" s="28">
        <v>109404</v>
      </c>
      <c r="F5" s="28">
        <v>115263</v>
      </c>
      <c r="G5" s="28">
        <v>121937</v>
      </c>
      <c r="H5" s="28">
        <v>132645</v>
      </c>
      <c r="I5" s="28">
        <v>143239</v>
      </c>
      <c r="J5" s="28">
        <v>155844</v>
      </c>
      <c r="K5" s="28">
        <v>166718</v>
      </c>
      <c r="L5" s="18">
        <f t="shared" ref="L5:L6" si="0">K5-J5</f>
        <v>10874</v>
      </c>
      <c r="M5" s="21">
        <f t="shared" ref="M5:M6" si="1">L5/J5</f>
        <v>6.9774903108236447E-2</v>
      </c>
      <c r="N5" s="18">
        <f t="shared" ref="N5:N6" si="2">K5-E5</f>
        <v>57314</v>
      </c>
      <c r="O5" s="21">
        <f t="shared" ref="O5:O6" si="3">N5/E5</f>
        <v>0.5238748126211108</v>
      </c>
      <c r="P5" s="18">
        <f t="shared" ref="P5:P6" si="4">K5-B5</f>
        <v>56870</v>
      </c>
      <c r="Q5" s="21">
        <f t="shared" ref="Q5:Q6" si="5">P5/B5</f>
        <v>0.51771538853688737</v>
      </c>
    </row>
    <row r="6" spans="1:17" x14ac:dyDescent="0.25">
      <c r="A6" s="31" t="s">
        <v>76</v>
      </c>
      <c r="B6" s="30">
        <f>SUM(B4:B5)</f>
        <v>315470</v>
      </c>
      <c r="C6" s="30">
        <f t="shared" ref="C6:K6" si="6">SUM(C4:C5)</f>
        <v>284818</v>
      </c>
      <c r="D6" s="30">
        <f t="shared" si="6"/>
        <v>279102</v>
      </c>
      <c r="E6" s="30">
        <f t="shared" si="6"/>
        <v>283185</v>
      </c>
      <c r="F6" s="30">
        <f t="shared" si="6"/>
        <v>291971</v>
      </c>
      <c r="G6" s="30">
        <f t="shared" si="6"/>
        <v>301472</v>
      </c>
      <c r="H6" s="30">
        <f t="shared" si="6"/>
        <v>318257</v>
      </c>
      <c r="I6" s="30">
        <f t="shared" si="6"/>
        <v>339632</v>
      </c>
      <c r="J6" s="30">
        <f t="shared" si="6"/>
        <v>360441</v>
      </c>
      <c r="K6" s="30">
        <f t="shared" si="6"/>
        <v>379810</v>
      </c>
      <c r="L6" s="18">
        <f t="shared" si="0"/>
        <v>19369</v>
      </c>
      <c r="M6" s="21">
        <f t="shared" si="1"/>
        <v>5.3736950014010618E-2</v>
      </c>
      <c r="N6" s="18">
        <f t="shared" si="2"/>
        <v>96625</v>
      </c>
      <c r="O6" s="21">
        <f t="shared" si="3"/>
        <v>0.34120804421138123</v>
      </c>
      <c r="P6" s="18">
        <f t="shared" si="4"/>
        <v>64340</v>
      </c>
      <c r="Q6" s="21">
        <f t="shared" si="5"/>
        <v>0.2039496624084699</v>
      </c>
    </row>
    <row r="7" spans="1:17" x14ac:dyDescent="0.25">
      <c r="C7" s="18"/>
    </row>
    <row r="8" spans="1:17" x14ac:dyDescent="0.25">
      <c r="A8" s="31" t="s">
        <v>1</v>
      </c>
      <c r="B8" s="21">
        <f>B4/B6</f>
        <v>0.65179573335023933</v>
      </c>
      <c r="C8" s="21">
        <f t="shared" ref="C8:K8" si="7">C4/C6</f>
        <v>0.64003679542725533</v>
      </c>
      <c r="D8" s="21">
        <f t="shared" si="7"/>
        <v>0.62696791853874212</v>
      </c>
      <c r="E8" s="21">
        <f t="shared" si="7"/>
        <v>0.61366597807087242</v>
      </c>
      <c r="F8" s="21">
        <f t="shared" si="7"/>
        <v>0.60522449147346824</v>
      </c>
      <c r="G8" s="21">
        <f t="shared" si="7"/>
        <v>0.59552794289353572</v>
      </c>
      <c r="H8" s="21">
        <f t="shared" si="7"/>
        <v>0.583214194817396</v>
      </c>
      <c r="I8" s="21">
        <f t="shared" si="7"/>
        <v>0.57825234371319545</v>
      </c>
      <c r="J8" s="21">
        <f t="shared" si="7"/>
        <v>0.567629653674249</v>
      </c>
      <c r="K8" s="21">
        <f t="shared" si="7"/>
        <v>0.5610489455253943</v>
      </c>
    </row>
    <row r="9" spans="1:17" x14ac:dyDescent="0.25">
      <c r="A9" s="31" t="s">
        <v>16</v>
      </c>
      <c r="B9" s="21">
        <f>B5/B6</f>
        <v>0.34820426664976067</v>
      </c>
      <c r="C9" s="21">
        <f t="shared" ref="C9:K9" si="8">C5/C6</f>
        <v>0.35996320457274472</v>
      </c>
      <c r="D9" s="21">
        <f t="shared" si="8"/>
        <v>0.37303208146125788</v>
      </c>
      <c r="E9" s="21">
        <f t="shared" si="8"/>
        <v>0.38633402192912758</v>
      </c>
      <c r="F9" s="21">
        <f t="shared" si="8"/>
        <v>0.39477550852653176</v>
      </c>
      <c r="G9" s="21">
        <f t="shared" si="8"/>
        <v>0.40447205710646428</v>
      </c>
      <c r="H9" s="21">
        <f t="shared" si="8"/>
        <v>0.416785805182604</v>
      </c>
      <c r="I9" s="21">
        <f t="shared" si="8"/>
        <v>0.42174765628680455</v>
      </c>
      <c r="J9" s="21">
        <f t="shared" si="8"/>
        <v>0.43237034632575094</v>
      </c>
      <c r="K9" s="21">
        <f t="shared" si="8"/>
        <v>0.43895105447460575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C31" sqref="C31"/>
    </sheetView>
  </sheetViews>
  <sheetFormatPr defaultRowHeight="15" x14ac:dyDescent="0.25"/>
  <cols>
    <col min="1" max="1" width="19" customWidth="1"/>
  </cols>
  <sheetData>
    <row r="1" spans="1:17" x14ac:dyDescent="0.25">
      <c r="A1" t="s">
        <v>73</v>
      </c>
    </row>
    <row r="3" spans="1:17" x14ac:dyDescent="0.25">
      <c r="A3" s="8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4"/>
      <c r="M3" s="4"/>
      <c r="N3" s="4"/>
      <c r="O3" s="4"/>
      <c r="P3" s="4"/>
      <c r="Q3" s="4"/>
    </row>
    <row r="4" spans="1:17" x14ac:dyDescent="0.25">
      <c r="A4" s="25" t="s">
        <v>4</v>
      </c>
      <c r="B4" s="16">
        <v>156718</v>
      </c>
      <c r="C4" s="16">
        <v>143195</v>
      </c>
      <c r="D4" s="16">
        <v>142485</v>
      </c>
      <c r="E4" s="16">
        <v>146846</v>
      </c>
      <c r="F4" s="16">
        <v>153540</v>
      </c>
      <c r="G4" s="16">
        <v>158731</v>
      </c>
      <c r="H4" s="16">
        <v>167101</v>
      </c>
      <c r="I4" s="16">
        <v>178544</v>
      </c>
      <c r="J4" s="16">
        <v>191964</v>
      </c>
      <c r="K4" s="16">
        <v>202703</v>
      </c>
      <c r="L4" s="18"/>
      <c r="M4" s="21"/>
      <c r="N4" s="18"/>
      <c r="O4" s="21"/>
      <c r="P4" s="18"/>
      <c r="Q4" s="21"/>
    </row>
    <row r="5" spans="1:17" x14ac:dyDescent="0.25">
      <c r="A5" s="25" t="s">
        <v>8</v>
      </c>
      <c r="B5" s="16">
        <v>158752</v>
      </c>
      <c r="C5" s="16">
        <v>141623</v>
      </c>
      <c r="D5" s="16">
        <v>136617</v>
      </c>
      <c r="E5" s="16">
        <v>136339</v>
      </c>
      <c r="F5" s="16">
        <v>138431</v>
      </c>
      <c r="G5" s="16">
        <v>142741</v>
      </c>
      <c r="H5" s="16">
        <v>151156</v>
      </c>
      <c r="I5" s="16">
        <v>161088</v>
      </c>
      <c r="J5" s="16">
        <v>168477</v>
      </c>
      <c r="K5" s="16">
        <v>177107</v>
      </c>
      <c r="L5" s="18"/>
      <c r="M5" s="21"/>
      <c r="N5" s="18"/>
      <c r="O5" s="21"/>
      <c r="P5" s="18"/>
      <c r="Q5" s="21"/>
    </row>
    <row r="6" spans="1:17" x14ac:dyDescent="0.25">
      <c r="A6" s="15" t="s">
        <v>103</v>
      </c>
      <c r="B6" s="16">
        <v>315470</v>
      </c>
      <c r="C6" s="16">
        <v>284818</v>
      </c>
      <c r="D6" s="16">
        <v>279102</v>
      </c>
      <c r="E6" s="16">
        <v>283185</v>
      </c>
      <c r="F6" s="16">
        <v>291971</v>
      </c>
      <c r="G6" s="16">
        <v>301472</v>
      </c>
      <c r="H6" s="16">
        <v>318257</v>
      </c>
      <c r="I6" s="16">
        <v>339632</v>
      </c>
      <c r="J6" s="16">
        <v>360441</v>
      </c>
      <c r="K6" s="16">
        <v>379810</v>
      </c>
      <c r="L6" s="18"/>
      <c r="M6" s="21"/>
      <c r="N6" s="18"/>
      <c r="O6" s="21"/>
      <c r="P6" s="18"/>
      <c r="Q6" s="21"/>
    </row>
    <row r="7" spans="1:17" x14ac:dyDescent="0.25">
      <c r="L7" s="18"/>
      <c r="M7" s="21"/>
    </row>
    <row r="8" spans="1:17" x14ac:dyDescent="0.25">
      <c r="L8" s="18"/>
      <c r="M8" s="21"/>
    </row>
    <row r="9" spans="1:17" x14ac:dyDescent="0.25">
      <c r="A9" s="25" t="s">
        <v>4</v>
      </c>
      <c r="B9" s="21">
        <f>B4/B6</f>
        <v>0.49677623862807874</v>
      </c>
      <c r="C9" s="21">
        <f t="shared" ref="C9:K9" si="0">C4/C6</f>
        <v>0.50275965704414749</v>
      </c>
      <c r="D9" s="21">
        <f t="shared" si="0"/>
        <v>0.51051228583098651</v>
      </c>
      <c r="E9" s="21">
        <f t="shared" si="0"/>
        <v>0.51855147694969717</v>
      </c>
      <c r="F9" s="21">
        <f t="shared" si="0"/>
        <v>0.52587414503495211</v>
      </c>
      <c r="G9" s="21">
        <f t="shared" si="0"/>
        <v>0.5265198758093621</v>
      </c>
      <c r="H9" s="21">
        <f t="shared" si="0"/>
        <v>0.52505050949389953</v>
      </c>
      <c r="I9" s="21">
        <f t="shared" si="0"/>
        <v>0.52569840297734016</v>
      </c>
      <c r="J9" s="21">
        <f t="shared" si="0"/>
        <v>0.53258092170424565</v>
      </c>
      <c r="K9" s="21">
        <f t="shared" si="0"/>
        <v>0.53369579526605404</v>
      </c>
    </row>
    <row r="10" spans="1:17" x14ac:dyDescent="0.25">
      <c r="A10" s="25" t="s">
        <v>8</v>
      </c>
      <c r="B10" s="21">
        <f>B5/B6</f>
        <v>0.50322376137192126</v>
      </c>
      <c r="C10" s="21">
        <f t="shared" ref="C10:K10" si="1">C5/C6</f>
        <v>0.49724034295585251</v>
      </c>
      <c r="D10" s="21">
        <f t="shared" si="1"/>
        <v>0.48948771416901349</v>
      </c>
      <c r="E10" s="21">
        <f t="shared" si="1"/>
        <v>0.48144852305030278</v>
      </c>
      <c r="F10" s="21">
        <f t="shared" si="1"/>
        <v>0.47412585496504789</v>
      </c>
      <c r="G10" s="21">
        <f t="shared" si="1"/>
        <v>0.47348012419063795</v>
      </c>
      <c r="H10" s="21">
        <f t="shared" si="1"/>
        <v>0.47494949050610041</v>
      </c>
      <c r="I10" s="21">
        <f t="shared" si="1"/>
        <v>0.47430159702265984</v>
      </c>
      <c r="J10" s="21">
        <f t="shared" si="1"/>
        <v>0.46741907829575435</v>
      </c>
      <c r="K10" s="21">
        <f t="shared" si="1"/>
        <v>0.4663042047339459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L3" sqref="L3:N6"/>
    </sheetView>
  </sheetViews>
  <sheetFormatPr defaultRowHeight="15" x14ac:dyDescent="0.25"/>
  <cols>
    <col min="1" max="1" width="18.5703125" customWidth="1"/>
  </cols>
  <sheetData>
    <row r="1" spans="1:14" x14ac:dyDescent="0.25">
      <c r="A1" t="s">
        <v>72</v>
      </c>
    </row>
    <row r="3" spans="1:14" x14ac:dyDescent="0.25">
      <c r="A3" s="8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4"/>
      <c r="M3" s="4"/>
    </row>
    <row r="4" spans="1:14" x14ac:dyDescent="0.25">
      <c r="A4" s="25" t="s">
        <v>4</v>
      </c>
      <c r="B4" s="16">
        <v>14942</v>
      </c>
      <c r="C4" s="16">
        <v>13447</v>
      </c>
      <c r="D4" s="16">
        <v>16167</v>
      </c>
      <c r="E4" s="16">
        <v>17367</v>
      </c>
      <c r="F4" s="16">
        <v>18003</v>
      </c>
      <c r="G4" s="16">
        <v>19974</v>
      </c>
      <c r="H4" s="16">
        <v>19001</v>
      </c>
      <c r="I4" s="16">
        <v>19954</v>
      </c>
      <c r="J4" s="16">
        <v>19976</v>
      </c>
      <c r="K4" s="16">
        <v>20445</v>
      </c>
      <c r="L4" s="18"/>
      <c r="M4" s="21"/>
      <c r="N4" s="21"/>
    </row>
    <row r="5" spans="1:14" x14ac:dyDescent="0.25">
      <c r="A5" s="25" t="s">
        <v>8</v>
      </c>
      <c r="B5" s="16">
        <v>16817</v>
      </c>
      <c r="C5" s="16">
        <v>17275</v>
      </c>
      <c r="D5" s="16">
        <v>19135</v>
      </c>
      <c r="E5" s="16">
        <v>19914</v>
      </c>
      <c r="F5" s="16">
        <v>19611</v>
      </c>
      <c r="G5" s="16">
        <v>21595</v>
      </c>
      <c r="H5" s="16">
        <v>24472</v>
      </c>
      <c r="I5" s="16">
        <v>25920</v>
      </c>
      <c r="J5" s="16">
        <v>26449</v>
      </c>
      <c r="K5" s="16">
        <v>27776</v>
      </c>
      <c r="L5" s="18"/>
      <c r="M5" s="21"/>
      <c r="N5" s="21"/>
    </row>
    <row r="6" spans="1:14" x14ac:dyDescent="0.25">
      <c r="A6" s="15" t="s">
        <v>103</v>
      </c>
      <c r="B6" s="16">
        <v>31759</v>
      </c>
      <c r="C6" s="16">
        <v>30722</v>
      </c>
      <c r="D6" s="16">
        <v>35302</v>
      </c>
      <c r="E6" s="16">
        <v>37281</v>
      </c>
      <c r="F6" s="16">
        <v>37614</v>
      </c>
      <c r="G6" s="16">
        <v>41569</v>
      </c>
      <c r="H6" s="16">
        <v>43473</v>
      </c>
      <c r="I6" s="16">
        <v>45874</v>
      </c>
      <c r="J6" s="16">
        <v>46425</v>
      </c>
      <c r="K6" s="16">
        <v>48221</v>
      </c>
      <c r="L6" s="18"/>
      <c r="M6" s="21"/>
      <c r="N6" s="21"/>
    </row>
    <row r="8" spans="1:14" x14ac:dyDescent="0.25">
      <c r="A8" s="25" t="s">
        <v>4</v>
      </c>
      <c r="B8" s="21">
        <f>B4/B6</f>
        <v>0.4704808085896911</v>
      </c>
      <c r="C8" s="21">
        <f t="shared" ref="C8:K8" si="0">C4/C6</f>
        <v>0.43769936853069463</v>
      </c>
      <c r="D8" s="21">
        <f t="shared" si="0"/>
        <v>0.45796272165882951</v>
      </c>
      <c r="E8" s="21">
        <f t="shared" si="0"/>
        <v>0.46584050857004911</v>
      </c>
      <c r="F8" s="21">
        <f t="shared" si="0"/>
        <v>0.47862498006061571</v>
      </c>
      <c r="G8" s="21">
        <f t="shared" si="0"/>
        <v>0.48050229738507061</v>
      </c>
      <c r="H8" s="21">
        <f t="shared" si="0"/>
        <v>0.43707588618222804</v>
      </c>
      <c r="I8" s="21">
        <f t="shared" si="0"/>
        <v>0.43497405938004097</v>
      </c>
      <c r="J8" s="21">
        <f t="shared" si="0"/>
        <v>0.43028540656973613</v>
      </c>
      <c r="K8" s="21">
        <f t="shared" si="0"/>
        <v>0.42398540055162687</v>
      </c>
    </row>
    <row r="9" spans="1:14" x14ac:dyDescent="0.25">
      <c r="A9" s="25" t="s">
        <v>8</v>
      </c>
      <c r="B9" s="21">
        <f>B5/B6</f>
        <v>0.5295191914103089</v>
      </c>
      <c r="C9" s="21">
        <f t="shared" ref="C9:K9" si="1">C5/C6</f>
        <v>0.56230063146930542</v>
      </c>
      <c r="D9" s="21">
        <f t="shared" si="1"/>
        <v>0.54203727834117044</v>
      </c>
      <c r="E9" s="21">
        <f t="shared" si="1"/>
        <v>0.53415949142995089</v>
      </c>
      <c r="F9" s="21">
        <f t="shared" si="1"/>
        <v>0.52137501993938429</v>
      </c>
      <c r="G9" s="21">
        <f t="shared" si="1"/>
        <v>0.51949770261492945</v>
      </c>
      <c r="H9" s="21">
        <f t="shared" si="1"/>
        <v>0.56292411381777196</v>
      </c>
      <c r="I9" s="21">
        <f t="shared" si="1"/>
        <v>0.56502594061995903</v>
      </c>
      <c r="J9" s="21">
        <f t="shared" si="1"/>
        <v>0.56971459343026387</v>
      </c>
      <c r="K9" s="21">
        <f t="shared" si="1"/>
        <v>0.57601459944837308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L15" sqref="L15"/>
    </sheetView>
  </sheetViews>
  <sheetFormatPr defaultRowHeight="15" x14ac:dyDescent="0.25"/>
  <cols>
    <col min="1" max="1" width="16.140625" customWidth="1"/>
    <col min="2" max="11" width="11.5703125" bestFit="1" customWidth="1"/>
  </cols>
  <sheetData>
    <row r="1" spans="1:17" x14ac:dyDescent="0.25">
      <c r="A1" t="s">
        <v>71</v>
      </c>
    </row>
    <row r="2" spans="1:17" x14ac:dyDescent="0.25">
      <c r="A2" t="s">
        <v>67</v>
      </c>
    </row>
    <row r="3" spans="1:17" x14ac:dyDescent="0.25">
      <c r="B3" s="12">
        <v>2008</v>
      </c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2">
        <v>2017</v>
      </c>
      <c r="L3" s="4"/>
      <c r="M3" s="4"/>
      <c r="N3" s="4"/>
      <c r="O3" s="4"/>
      <c r="P3" s="4"/>
      <c r="Q3" s="4"/>
    </row>
    <row r="4" spans="1:17" x14ac:dyDescent="0.25">
      <c r="A4" s="31" t="s">
        <v>1</v>
      </c>
      <c r="B4" s="28">
        <v>205622</v>
      </c>
      <c r="C4" s="28">
        <v>182294</v>
      </c>
      <c r="D4" s="28">
        <v>174988</v>
      </c>
      <c r="E4" s="28">
        <v>173781</v>
      </c>
      <c r="F4" s="28">
        <v>176708</v>
      </c>
      <c r="G4" s="28">
        <v>179535</v>
      </c>
      <c r="H4" s="28">
        <v>185612</v>
      </c>
      <c r="I4" s="28">
        <v>196393</v>
      </c>
      <c r="J4" s="28">
        <v>204597</v>
      </c>
      <c r="K4" s="28">
        <v>213092</v>
      </c>
      <c r="L4" s="18"/>
      <c r="M4" s="21"/>
      <c r="N4" s="18"/>
      <c r="O4" s="21"/>
      <c r="P4" s="18"/>
      <c r="Q4" s="21"/>
    </row>
    <row r="5" spans="1:17" x14ac:dyDescent="0.25">
      <c r="A5" s="31" t="s">
        <v>16</v>
      </c>
      <c r="B5" s="28">
        <v>109848</v>
      </c>
      <c r="C5" s="28">
        <v>102524</v>
      </c>
      <c r="D5" s="28">
        <v>104114</v>
      </c>
      <c r="E5" s="28">
        <v>109404</v>
      </c>
      <c r="F5" s="28">
        <v>115263</v>
      </c>
      <c r="G5" s="28">
        <v>121937</v>
      </c>
      <c r="H5" s="28">
        <v>132645</v>
      </c>
      <c r="I5" s="28">
        <v>143239</v>
      </c>
      <c r="J5" s="28">
        <v>155844</v>
      </c>
      <c r="K5" s="28">
        <v>166718</v>
      </c>
      <c r="L5" s="18"/>
      <c r="M5" s="21"/>
      <c r="N5" s="18"/>
      <c r="O5" s="21"/>
      <c r="P5" s="18"/>
      <c r="Q5" s="21"/>
    </row>
    <row r="6" spans="1:17" x14ac:dyDescent="0.25">
      <c r="A6" s="31" t="s">
        <v>76</v>
      </c>
      <c r="B6" s="30">
        <f>SUM(B4:B5)</f>
        <v>315470</v>
      </c>
      <c r="C6" s="30">
        <f t="shared" ref="C6:K6" si="0">SUM(C4:C5)</f>
        <v>284818</v>
      </c>
      <c r="D6" s="30">
        <f t="shared" si="0"/>
        <v>279102</v>
      </c>
      <c r="E6" s="30">
        <f t="shared" si="0"/>
        <v>283185</v>
      </c>
      <c r="F6" s="30">
        <f t="shared" si="0"/>
        <v>291971</v>
      </c>
      <c r="G6" s="30">
        <f t="shared" si="0"/>
        <v>301472</v>
      </c>
      <c r="H6" s="30">
        <f t="shared" si="0"/>
        <v>318257</v>
      </c>
      <c r="I6" s="30">
        <f t="shared" si="0"/>
        <v>339632</v>
      </c>
      <c r="J6" s="30">
        <f t="shared" si="0"/>
        <v>360441</v>
      </c>
      <c r="K6" s="30">
        <f t="shared" si="0"/>
        <v>379810</v>
      </c>
      <c r="L6" s="18"/>
      <c r="M6" s="21"/>
      <c r="N6" s="18"/>
      <c r="O6" s="21"/>
      <c r="P6" s="18"/>
      <c r="Q6" s="21"/>
    </row>
    <row r="7" spans="1:17" x14ac:dyDescent="0.25">
      <c r="C7" s="18"/>
    </row>
    <row r="8" spans="1:17" x14ac:dyDescent="0.25">
      <c r="A8" s="31" t="s">
        <v>1</v>
      </c>
      <c r="B8" s="21">
        <f>B4/B6</f>
        <v>0.65179573335023933</v>
      </c>
      <c r="C8" s="21">
        <f t="shared" ref="C8:K8" si="1">C4/C6</f>
        <v>0.64003679542725533</v>
      </c>
      <c r="D8" s="21">
        <f t="shared" si="1"/>
        <v>0.62696791853874212</v>
      </c>
      <c r="E8" s="21">
        <f t="shared" si="1"/>
        <v>0.61366597807087242</v>
      </c>
      <c r="F8" s="21">
        <f t="shared" si="1"/>
        <v>0.60522449147346824</v>
      </c>
      <c r="G8" s="21">
        <f t="shared" si="1"/>
        <v>0.59552794289353572</v>
      </c>
      <c r="H8" s="21">
        <f t="shared" si="1"/>
        <v>0.583214194817396</v>
      </c>
      <c r="I8" s="21">
        <f t="shared" si="1"/>
        <v>0.57825234371319545</v>
      </c>
      <c r="J8" s="21">
        <f t="shared" si="1"/>
        <v>0.567629653674249</v>
      </c>
      <c r="K8" s="21">
        <f t="shared" si="1"/>
        <v>0.5610489455253943</v>
      </c>
    </row>
    <row r="9" spans="1:17" x14ac:dyDescent="0.25">
      <c r="A9" s="31" t="s">
        <v>16</v>
      </c>
      <c r="B9" s="21">
        <f>B5/B6</f>
        <v>0.34820426664976067</v>
      </c>
      <c r="C9" s="21">
        <f t="shared" ref="C9:K9" si="2">C5/C6</f>
        <v>0.35996320457274472</v>
      </c>
      <c r="D9" s="21">
        <f t="shared" si="2"/>
        <v>0.37303208146125788</v>
      </c>
      <c r="E9" s="21">
        <f t="shared" si="2"/>
        <v>0.38633402192912758</v>
      </c>
      <c r="F9" s="21">
        <f t="shared" si="2"/>
        <v>0.39477550852653176</v>
      </c>
      <c r="G9" s="21">
        <f t="shared" si="2"/>
        <v>0.40447205710646428</v>
      </c>
      <c r="H9" s="21">
        <f t="shared" si="2"/>
        <v>0.416785805182604</v>
      </c>
      <c r="I9" s="21">
        <f t="shared" si="2"/>
        <v>0.42174765628680455</v>
      </c>
      <c r="J9" s="21">
        <f t="shared" si="2"/>
        <v>0.43237034632575094</v>
      </c>
      <c r="K9" s="21">
        <f t="shared" si="2"/>
        <v>0.43895105447460575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22" sqref="A22"/>
    </sheetView>
  </sheetViews>
  <sheetFormatPr defaultRowHeight="15" x14ac:dyDescent="0.25"/>
  <cols>
    <col min="1" max="1" width="16.85546875" customWidth="1"/>
    <col min="2" max="2" width="11.5703125" bestFit="1" customWidth="1"/>
    <col min="3" max="7" width="10.5703125" bestFit="1" customWidth="1"/>
    <col min="8" max="11" width="11.5703125" bestFit="1" customWidth="1"/>
  </cols>
  <sheetData>
    <row r="1" spans="1:13" x14ac:dyDescent="0.25">
      <c r="A1" t="s">
        <v>81</v>
      </c>
    </row>
    <row r="3" spans="1:13" x14ac:dyDescent="0.25">
      <c r="A3" s="12" t="s">
        <v>4</v>
      </c>
      <c r="B3" s="12">
        <v>2008</v>
      </c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2">
        <v>2017</v>
      </c>
    </row>
    <row r="4" spans="1:13" x14ac:dyDescent="0.25">
      <c r="A4" s="1" t="s">
        <v>1</v>
      </c>
      <c r="B4" s="17">
        <v>90886</v>
      </c>
      <c r="C4" s="17">
        <v>83282</v>
      </c>
      <c r="D4" s="17">
        <v>80612</v>
      </c>
      <c r="E4" s="17">
        <v>80169</v>
      </c>
      <c r="F4" s="17">
        <v>81911</v>
      </c>
      <c r="G4" s="17">
        <v>83143</v>
      </c>
      <c r="H4" s="17">
        <v>85030</v>
      </c>
      <c r="I4" s="17">
        <v>89696</v>
      </c>
      <c r="J4" s="17">
        <v>93533</v>
      </c>
      <c r="K4" s="17">
        <v>95783</v>
      </c>
      <c r="L4" s="18"/>
      <c r="M4" s="21"/>
    </row>
    <row r="5" spans="1:13" x14ac:dyDescent="0.25">
      <c r="A5" s="1" t="s">
        <v>16</v>
      </c>
      <c r="B5" s="17">
        <v>65832</v>
      </c>
      <c r="C5" s="17">
        <v>59913</v>
      </c>
      <c r="D5" s="17">
        <v>61873</v>
      </c>
      <c r="E5" s="17">
        <v>66677</v>
      </c>
      <c r="F5" s="17">
        <v>71629</v>
      </c>
      <c r="G5" s="17">
        <v>75588</v>
      </c>
      <c r="H5" s="17">
        <v>82071</v>
      </c>
      <c r="I5" s="17">
        <v>88848</v>
      </c>
      <c r="J5" s="17">
        <v>98431</v>
      </c>
      <c r="K5" s="17">
        <v>106920</v>
      </c>
      <c r="L5" s="18"/>
      <c r="M5" s="21"/>
    </row>
    <row r="6" spans="1:13" x14ac:dyDescent="0.25">
      <c r="A6" s="1"/>
      <c r="B6" s="17">
        <f>SUM(B4:B5)</f>
        <v>156718</v>
      </c>
      <c r="C6" s="17">
        <f t="shared" ref="C6:K6" si="0">SUM(C4:C5)</f>
        <v>143195</v>
      </c>
      <c r="D6" s="17">
        <f t="shared" si="0"/>
        <v>142485</v>
      </c>
      <c r="E6" s="17">
        <f t="shared" si="0"/>
        <v>146846</v>
      </c>
      <c r="F6" s="17">
        <f t="shared" si="0"/>
        <v>153540</v>
      </c>
      <c r="G6" s="17">
        <f t="shared" si="0"/>
        <v>158731</v>
      </c>
      <c r="H6" s="17">
        <f t="shared" si="0"/>
        <v>167101</v>
      </c>
      <c r="I6" s="17">
        <f t="shared" si="0"/>
        <v>178544</v>
      </c>
      <c r="J6" s="17">
        <f t="shared" si="0"/>
        <v>191964</v>
      </c>
      <c r="K6" s="17">
        <f t="shared" si="0"/>
        <v>202703</v>
      </c>
      <c r="L6" s="18"/>
      <c r="M6" s="21"/>
    </row>
    <row r="7" spans="1:13" x14ac:dyDescent="0.25">
      <c r="L7" s="18"/>
      <c r="M7" s="21"/>
    </row>
    <row r="8" spans="1:13" x14ac:dyDescent="0.25">
      <c r="A8" s="5" t="s">
        <v>8</v>
      </c>
      <c r="B8" s="12">
        <v>2008</v>
      </c>
      <c r="C8" s="12">
        <v>2009</v>
      </c>
      <c r="D8" s="12">
        <v>2010</v>
      </c>
      <c r="E8" s="12">
        <v>2011</v>
      </c>
      <c r="F8" s="12">
        <v>2012</v>
      </c>
      <c r="G8" s="12">
        <v>2013</v>
      </c>
      <c r="H8" s="12">
        <v>2014</v>
      </c>
      <c r="I8" s="12">
        <v>2015</v>
      </c>
      <c r="J8" s="12">
        <v>2016</v>
      </c>
      <c r="K8" s="12">
        <v>2017</v>
      </c>
      <c r="L8" s="18"/>
      <c r="M8" s="21"/>
    </row>
    <row r="9" spans="1:13" x14ac:dyDescent="0.25">
      <c r="A9" s="1" t="s">
        <v>1</v>
      </c>
      <c r="B9" s="17">
        <v>114736</v>
      </c>
      <c r="C9" s="17">
        <v>99012</v>
      </c>
      <c r="D9" s="17">
        <v>94376</v>
      </c>
      <c r="E9" s="17">
        <v>93612</v>
      </c>
      <c r="F9" s="17">
        <v>94797</v>
      </c>
      <c r="G9" s="17">
        <v>96392</v>
      </c>
      <c r="H9" s="17">
        <v>100582</v>
      </c>
      <c r="I9" s="17">
        <v>106697</v>
      </c>
      <c r="J9" s="17">
        <v>111064</v>
      </c>
      <c r="K9" s="17">
        <v>117309</v>
      </c>
      <c r="L9" s="18"/>
      <c r="M9" s="21"/>
    </row>
    <row r="10" spans="1:13" x14ac:dyDescent="0.25">
      <c r="A10" s="1" t="s">
        <v>16</v>
      </c>
      <c r="B10" s="17">
        <v>44016</v>
      </c>
      <c r="C10" s="17">
        <v>42611</v>
      </c>
      <c r="D10" s="17">
        <v>42241</v>
      </c>
      <c r="E10" s="17">
        <v>42727</v>
      </c>
      <c r="F10" s="17">
        <v>43634</v>
      </c>
      <c r="G10" s="17">
        <v>46349</v>
      </c>
      <c r="H10" s="17">
        <v>50574</v>
      </c>
      <c r="I10" s="17">
        <v>54391</v>
      </c>
      <c r="J10" s="17">
        <v>57413</v>
      </c>
      <c r="K10" s="17">
        <v>59798</v>
      </c>
      <c r="L10" s="18"/>
      <c r="M10" s="21"/>
    </row>
    <row r="11" spans="1:13" x14ac:dyDescent="0.25">
      <c r="A11" s="1"/>
      <c r="B11" s="17">
        <f>SUM(B9:B10)</f>
        <v>158752</v>
      </c>
      <c r="C11" s="17">
        <f t="shared" ref="C11:K11" si="1">SUM(C9:C10)</f>
        <v>141623</v>
      </c>
      <c r="D11" s="17">
        <f t="shared" si="1"/>
        <v>136617</v>
      </c>
      <c r="E11" s="17">
        <f t="shared" si="1"/>
        <v>136339</v>
      </c>
      <c r="F11" s="17">
        <f t="shared" si="1"/>
        <v>138431</v>
      </c>
      <c r="G11" s="17">
        <f t="shared" si="1"/>
        <v>142741</v>
      </c>
      <c r="H11" s="17">
        <f t="shared" si="1"/>
        <v>151156</v>
      </c>
      <c r="I11" s="17">
        <f t="shared" si="1"/>
        <v>161088</v>
      </c>
      <c r="J11" s="17">
        <f t="shared" si="1"/>
        <v>168477</v>
      </c>
      <c r="K11" s="17">
        <f t="shared" si="1"/>
        <v>177107</v>
      </c>
      <c r="L11" s="18"/>
      <c r="M11" s="21"/>
    </row>
    <row r="13" spans="1:13" x14ac:dyDescent="0.25">
      <c r="A13" s="12" t="s">
        <v>4</v>
      </c>
      <c r="B13" s="12">
        <v>2008</v>
      </c>
      <c r="C13" s="12">
        <v>2009</v>
      </c>
      <c r="D13" s="12">
        <v>2010</v>
      </c>
      <c r="E13" s="12">
        <v>2011</v>
      </c>
      <c r="F13" s="12">
        <v>2012</v>
      </c>
      <c r="G13" s="12">
        <v>2013</v>
      </c>
      <c r="H13" s="12">
        <v>2014</v>
      </c>
      <c r="I13" s="12">
        <v>2015</v>
      </c>
      <c r="J13" s="12">
        <v>2016</v>
      </c>
      <c r="K13" s="12">
        <v>2017</v>
      </c>
    </row>
    <row r="14" spans="1:13" x14ac:dyDescent="0.25">
      <c r="A14" s="1" t="s">
        <v>1</v>
      </c>
      <c r="B14" s="21">
        <f>B4/B6</f>
        <v>0.57993338352965196</v>
      </c>
      <c r="C14" s="21">
        <f t="shared" ref="C14:K14" si="2">C4/C6</f>
        <v>0.5815985195013792</v>
      </c>
      <c r="D14" s="21">
        <f t="shared" si="2"/>
        <v>0.56575779906656842</v>
      </c>
      <c r="E14" s="21">
        <f t="shared" si="2"/>
        <v>0.54593928333083641</v>
      </c>
      <c r="F14" s="21">
        <f t="shared" si="2"/>
        <v>0.5334831314315488</v>
      </c>
      <c r="G14" s="21">
        <f t="shared" si="2"/>
        <v>0.52379812386994351</v>
      </c>
      <c r="H14" s="21">
        <f t="shared" si="2"/>
        <v>0.50885392666710549</v>
      </c>
      <c r="I14" s="21">
        <f t="shared" si="2"/>
        <v>0.50237476476386778</v>
      </c>
      <c r="J14" s="21">
        <f t="shared" si="2"/>
        <v>0.48724239961659477</v>
      </c>
      <c r="K14" s="21">
        <f t="shared" si="2"/>
        <v>0.47252877362446533</v>
      </c>
    </row>
    <row r="15" spans="1:13" x14ac:dyDescent="0.25">
      <c r="A15" s="1" t="s">
        <v>16</v>
      </c>
      <c r="B15" s="21">
        <f>B5/B6</f>
        <v>0.42006661647034799</v>
      </c>
      <c r="C15" s="21">
        <f t="shared" ref="C15:K15" si="3">C5/C6</f>
        <v>0.41840148049862075</v>
      </c>
      <c r="D15" s="21">
        <f t="shared" si="3"/>
        <v>0.43424220093343158</v>
      </c>
      <c r="E15" s="21">
        <f t="shared" si="3"/>
        <v>0.45406071666916359</v>
      </c>
      <c r="F15" s="21">
        <f t="shared" si="3"/>
        <v>0.4665168685684512</v>
      </c>
      <c r="G15" s="21">
        <f t="shared" si="3"/>
        <v>0.47620187613005649</v>
      </c>
      <c r="H15" s="21">
        <f t="shared" si="3"/>
        <v>0.49114607333289445</v>
      </c>
      <c r="I15" s="21">
        <f t="shared" si="3"/>
        <v>0.49762523523613228</v>
      </c>
      <c r="J15" s="21">
        <f t="shared" si="3"/>
        <v>0.51275760038340523</v>
      </c>
      <c r="K15" s="21">
        <f t="shared" si="3"/>
        <v>0.52747122637553467</v>
      </c>
    </row>
    <row r="17" spans="1:11" x14ac:dyDescent="0.25">
      <c r="A17" s="5" t="s">
        <v>8</v>
      </c>
      <c r="B17" s="12">
        <v>2008</v>
      </c>
      <c r="C17" s="12">
        <v>2009</v>
      </c>
      <c r="D17" s="12">
        <v>2010</v>
      </c>
      <c r="E17" s="12">
        <v>2011</v>
      </c>
      <c r="F17" s="12">
        <v>2012</v>
      </c>
      <c r="G17" s="12">
        <v>2013</v>
      </c>
      <c r="H17" s="12">
        <v>2014</v>
      </c>
      <c r="I17" s="12">
        <v>2015</v>
      </c>
      <c r="J17" s="12">
        <v>2016</v>
      </c>
      <c r="K17" s="12">
        <v>2017</v>
      </c>
    </row>
    <row r="18" spans="1:11" x14ac:dyDescent="0.25">
      <c r="A18" s="1" t="s">
        <v>1</v>
      </c>
      <c r="B18" s="21">
        <f>B9/B11</f>
        <v>0.72273735134045558</v>
      </c>
      <c r="C18" s="21">
        <f t="shared" ref="C18:K18" si="4">C9/C11</f>
        <v>0.69912372990262883</v>
      </c>
      <c r="D18" s="21">
        <f t="shared" si="4"/>
        <v>0.69080714698756374</v>
      </c>
      <c r="E18" s="21">
        <f t="shared" si="4"/>
        <v>0.68661204790998909</v>
      </c>
      <c r="F18" s="21">
        <f t="shared" si="4"/>
        <v>0.68479603557006741</v>
      </c>
      <c r="G18" s="21">
        <f t="shared" si="4"/>
        <v>0.67529301321974766</v>
      </c>
      <c r="H18" s="21">
        <f t="shared" si="4"/>
        <v>0.66541850803143776</v>
      </c>
      <c r="I18" s="21">
        <f t="shared" si="4"/>
        <v>0.66235225466825587</v>
      </c>
      <c r="J18" s="21">
        <f t="shared" si="4"/>
        <v>0.65922351418888037</v>
      </c>
      <c r="K18" s="21">
        <f t="shared" si="4"/>
        <v>0.66236230075604008</v>
      </c>
    </row>
    <row r="19" spans="1:11" x14ac:dyDescent="0.25">
      <c r="A19" s="1" t="s">
        <v>16</v>
      </c>
      <c r="B19" s="21">
        <f>B10/B11</f>
        <v>0.27726264865954442</v>
      </c>
      <c r="C19" s="21">
        <f t="shared" ref="C19:K19" si="5">C10/C11</f>
        <v>0.30087627009737117</v>
      </c>
      <c r="D19" s="21">
        <f t="shared" si="5"/>
        <v>0.30919285301243621</v>
      </c>
      <c r="E19" s="21">
        <f t="shared" si="5"/>
        <v>0.31338795209001091</v>
      </c>
      <c r="F19" s="21">
        <f t="shared" si="5"/>
        <v>0.31520396442993259</v>
      </c>
      <c r="G19" s="21">
        <f t="shared" si="5"/>
        <v>0.32470698678025234</v>
      </c>
      <c r="H19" s="21">
        <f t="shared" si="5"/>
        <v>0.33458149196856229</v>
      </c>
      <c r="I19" s="21">
        <f t="shared" si="5"/>
        <v>0.33764774533174413</v>
      </c>
      <c r="J19" s="21">
        <f t="shared" si="5"/>
        <v>0.34077648581111963</v>
      </c>
      <c r="K19" s="21">
        <f t="shared" si="5"/>
        <v>0.33763769924395987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7" workbookViewId="0">
      <selection activeCell="B35" sqref="B35"/>
    </sheetView>
  </sheetViews>
  <sheetFormatPr defaultRowHeight="15" x14ac:dyDescent="0.25"/>
  <cols>
    <col min="1" max="1" width="29.42578125" customWidth="1"/>
    <col min="2" max="11" width="11.5703125" bestFit="1" customWidth="1"/>
  </cols>
  <sheetData>
    <row r="1" spans="1:14" x14ac:dyDescent="0.25">
      <c r="A1" t="s">
        <v>85</v>
      </c>
    </row>
    <row r="2" spans="1:14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4" x14ac:dyDescent="0.25">
      <c r="A3" s="12" t="s">
        <v>1</v>
      </c>
      <c r="B3" s="36">
        <v>2008</v>
      </c>
      <c r="C3" s="36">
        <v>2009</v>
      </c>
      <c r="D3" s="36">
        <v>2010</v>
      </c>
      <c r="E3" s="36">
        <v>2011</v>
      </c>
      <c r="F3" s="36">
        <v>2012</v>
      </c>
      <c r="G3" s="36">
        <v>2013</v>
      </c>
      <c r="H3" s="36">
        <v>2014</v>
      </c>
      <c r="I3" s="36">
        <v>2015</v>
      </c>
      <c r="J3" s="36">
        <v>2016</v>
      </c>
      <c r="K3" s="36">
        <v>2017</v>
      </c>
      <c r="L3" s="17"/>
    </row>
    <row r="4" spans="1:14" x14ac:dyDescent="0.25">
      <c r="A4" t="s">
        <v>4</v>
      </c>
      <c r="B4" s="17">
        <v>90886</v>
      </c>
      <c r="C4" s="17">
        <v>83282</v>
      </c>
      <c r="D4" s="17">
        <v>80612</v>
      </c>
      <c r="E4" s="17">
        <v>80169</v>
      </c>
      <c r="F4" s="17">
        <v>81911</v>
      </c>
      <c r="G4" s="17">
        <v>83143</v>
      </c>
      <c r="H4" s="17">
        <v>85030</v>
      </c>
      <c r="I4" s="17">
        <v>89696</v>
      </c>
      <c r="J4" s="17">
        <v>93533</v>
      </c>
      <c r="K4" s="17">
        <v>95783</v>
      </c>
      <c r="L4" s="18"/>
      <c r="M4" s="21"/>
      <c r="N4" s="20"/>
    </row>
    <row r="5" spans="1:14" x14ac:dyDescent="0.25">
      <c r="A5" t="s">
        <v>8</v>
      </c>
      <c r="B5" s="17">
        <v>114736</v>
      </c>
      <c r="C5" s="17">
        <v>99012</v>
      </c>
      <c r="D5" s="17">
        <v>94376</v>
      </c>
      <c r="E5" s="17">
        <v>93612</v>
      </c>
      <c r="F5" s="17">
        <v>94797</v>
      </c>
      <c r="G5" s="17">
        <v>96392</v>
      </c>
      <c r="H5" s="17">
        <v>100582</v>
      </c>
      <c r="I5" s="17">
        <v>106697</v>
      </c>
      <c r="J5" s="17">
        <v>111064</v>
      </c>
      <c r="K5" s="17">
        <v>117309</v>
      </c>
      <c r="L5" s="18"/>
      <c r="M5" s="21"/>
      <c r="N5" s="20"/>
    </row>
    <row r="6" spans="1:14" x14ac:dyDescent="0.25">
      <c r="A6" t="s">
        <v>74</v>
      </c>
      <c r="B6" s="17">
        <f>SUM(B4:B5)</f>
        <v>205622</v>
      </c>
      <c r="C6" s="17">
        <f t="shared" ref="C6:K6" si="0">SUM(C4:C5)</f>
        <v>182294</v>
      </c>
      <c r="D6" s="17">
        <f t="shared" si="0"/>
        <v>174988</v>
      </c>
      <c r="E6" s="17">
        <f t="shared" si="0"/>
        <v>173781</v>
      </c>
      <c r="F6" s="17">
        <f t="shared" si="0"/>
        <v>176708</v>
      </c>
      <c r="G6" s="17">
        <f t="shared" si="0"/>
        <v>179535</v>
      </c>
      <c r="H6" s="17">
        <f t="shared" si="0"/>
        <v>185612</v>
      </c>
      <c r="I6" s="17">
        <f t="shared" si="0"/>
        <v>196393</v>
      </c>
      <c r="J6" s="17">
        <f t="shared" si="0"/>
        <v>204597</v>
      </c>
      <c r="K6" s="17">
        <f t="shared" si="0"/>
        <v>213092</v>
      </c>
      <c r="L6" s="17"/>
      <c r="M6" s="17"/>
    </row>
    <row r="7" spans="1:14" x14ac:dyDescent="0.25">
      <c r="A7" s="12" t="s">
        <v>16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4" x14ac:dyDescent="0.25">
      <c r="A8" t="s">
        <v>4</v>
      </c>
      <c r="B8" s="17">
        <v>65832</v>
      </c>
      <c r="C8" s="17">
        <v>59913</v>
      </c>
      <c r="D8" s="17">
        <v>61873</v>
      </c>
      <c r="E8" s="17">
        <v>66677</v>
      </c>
      <c r="F8" s="17">
        <v>71629</v>
      </c>
      <c r="G8" s="17">
        <v>75588</v>
      </c>
      <c r="H8" s="17">
        <v>82071</v>
      </c>
      <c r="I8" s="17">
        <v>88848</v>
      </c>
      <c r="J8" s="17">
        <v>98431</v>
      </c>
      <c r="K8" s="17">
        <v>106920</v>
      </c>
      <c r="M8" s="21"/>
      <c r="N8" s="21"/>
    </row>
    <row r="9" spans="1:14" x14ac:dyDescent="0.25">
      <c r="A9" t="s">
        <v>8</v>
      </c>
      <c r="B9">
        <v>44016</v>
      </c>
      <c r="C9">
        <v>42611</v>
      </c>
      <c r="D9">
        <v>42241</v>
      </c>
      <c r="E9">
        <v>42727</v>
      </c>
      <c r="F9">
        <v>43634</v>
      </c>
      <c r="G9">
        <v>46349</v>
      </c>
      <c r="H9">
        <v>50574</v>
      </c>
      <c r="I9">
        <v>54391</v>
      </c>
      <c r="J9">
        <v>57413</v>
      </c>
      <c r="K9">
        <v>59798</v>
      </c>
      <c r="M9" s="21"/>
      <c r="N9" s="21"/>
    </row>
    <row r="10" spans="1:14" x14ac:dyDescent="0.25">
      <c r="A10" t="s">
        <v>75</v>
      </c>
      <c r="B10" s="17">
        <f>SUM(B8:B9)</f>
        <v>109848</v>
      </c>
      <c r="C10" s="17">
        <f t="shared" ref="C10:K10" si="1">SUM(C8:C9)</f>
        <v>102524</v>
      </c>
      <c r="D10" s="17">
        <f t="shared" si="1"/>
        <v>104114</v>
      </c>
      <c r="E10" s="17">
        <f t="shared" si="1"/>
        <v>109404</v>
      </c>
      <c r="F10" s="17">
        <f t="shared" si="1"/>
        <v>115263</v>
      </c>
      <c r="G10" s="17">
        <f t="shared" si="1"/>
        <v>121937</v>
      </c>
      <c r="H10" s="17">
        <f t="shared" si="1"/>
        <v>132645</v>
      </c>
      <c r="I10" s="17">
        <f t="shared" si="1"/>
        <v>143239</v>
      </c>
      <c r="J10" s="17">
        <f t="shared" si="1"/>
        <v>155844</v>
      </c>
      <c r="K10" s="17">
        <f t="shared" si="1"/>
        <v>166718</v>
      </c>
      <c r="M10" s="21"/>
    </row>
    <row r="11" spans="1:14" x14ac:dyDescent="0.25">
      <c r="A11" t="s">
        <v>42</v>
      </c>
      <c r="B11" s="17">
        <f>B6+B10</f>
        <v>315470</v>
      </c>
      <c r="C11" s="17">
        <f t="shared" ref="C11:K11" si="2">C6+C10</f>
        <v>284818</v>
      </c>
      <c r="D11" s="17">
        <f t="shared" si="2"/>
        <v>279102</v>
      </c>
      <c r="E11" s="17">
        <f t="shared" si="2"/>
        <v>283185</v>
      </c>
      <c r="F11" s="17">
        <f t="shared" si="2"/>
        <v>291971</v>
      </c>
      <c r="G11" s="17">
        <f t="shared" si="2"/>
        <v>301472</v>
      </c>
      <c r="H11" s="17">
        <f t="shared" si="2"/>
        <v>318257</v>
      </c>
      <c r="I11" s="17">
        <f t="shared" si="2"/>
        <v>339632</v>
      </c>
      <c r="J11" s="17">
        <f t="shared" si="2"/>
        <v>360441</v>
      </c>
      <c r="K11" s="17">
        <f t="shared" si="2"/>
        <v>379810</v>
      </c>
      <c r="M11" s="21"/>
    </row>
    <row r="13" spans="1:14" x14ac:dyDescent="0.25">
      <c r="A13" s="12" t="s">
        <v>1</v>
      </c>
    </row>
    <row r="14" spans="1:14" x14ac:dyDescent="0.25">
      <c r="A14" t="s">
        <v>4</v>
      </c>
      <c r="B14" s="21">
        <f>B4/B6</f>
        <v>0.44200523290309401</v>
      </c>
      <c r="C14" s="21">
        <f t="shared" ref="C14:K14" si="3">C4/C6</f>
        <v>0.45685540939361691</v>
      </c>
      <c r="D14" s="21">
        <f t="shared" si="3"/>
        <v>0.46067158890895377</v>
      </c>
      <c r="E14" s="21">
        <f t="shared" si="3"/>
        <v>0.46132200873513213</v>
      </c>
      <c r="F14" s="21">
        <f t="shared" si="3"/>
        <v>0.46353871924304502</v>
      </c>
      <c r="G14" s="21">
        <f t="shared" si="3"/>
        <v>0.46310190213607377</v>
      </c>
      <c r="H14" s="21">
        <f t="shared" si="3"/>
        <v>0.45810615692950885</v>
      </c>
      <c r="I14" s="21">
        <f t="shared" si="3"/>
        <v>0.45671688909482516</v>
      </c>
      <c r="J14" s="21">
        <f t="shared" si="3"/>
        <v>0.45715724081975789</v>
      </c>
      <c r="K14" s="21">
        <f t="shared" si="3"/>
        <v>0.44949129953259626</v>
      </c>
    </row>
    <row r="15" spans="1:14" x14ac:dyDescent="0.25">
      <c r="A15" t="s">
        <v>8</v>
      </c>
      <c r="B15" s="21">
        <f>B5/B6</f>
        <v>0.55799476709690599</v>
      </c>
      <c r="C15" s="21">
        <f t="shared" ref="C15:K15" si="4">C5/C6</f>
        <v>0.54314459060638309</v>
      </c>
      <c r="D15" s="21">
        <f t="shared" si="4"/>
        <v>0.53932841109104623</v>
      </c>
      <c r="E15" s="21">
        <f t="shared" si="4"/>
        <v>0.53867799126486782</v>
      </c>
      <c r="F15" s="21">
        <f t="shared" si="4"/>
        <v>0.53646128075695498</v>
      </c>
      <c r="G15" s="21">
        <f t="shared" si="4"/>
        <v>0.53689809786392628</v>
      </c>
      <c r="H15" s="21">
        <f t="shared" si="4"/>
        <v>0.54189384307049115</v>
      </c>
      <c r="I15" s="21">
        <f t="shared" si="4"/>
        <v>0.54328311090517478</v>
      </c>
      <c r="J15" s="21">
        <f t="shared" si="4"/>
        <v>0.54284275918024216</v>
      </c>
      <c r="K15" s="21">
        <f t="shared" si="4"/>
        <v>0.55050870046740374</v>
      </c>
    </row>
    <row r="16" spans="1:14" x14ac:dyDescent="0.25">
      <c r="A16" s="12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x14ac:dyDescent="0.25">
      <c r="A17" t="s">
        <v>4</v>
      </c>
      <c r="B17" s="21">
        <f>B8/B10</f>
        <v>0.59930085208651951</v>
      </c>
      <c r="C17" s="21">
        <f t="shared" ref="C17:K17" si="5">C8/C10</f>
        <v>0.58438024267488586</v>
      </c>
      <c r="D17" s="21">
        <f t="shared" si="5"/>
        <v>0.59428126860940889</v>
      </c>
      <c r="E17" s="21">
        <f t="shared" si="5"/>
        <v>0.60945669262549818</v>
      </c>
      <c r="F17" s="21">
        <f t="shared" si="5"/>
        <v>0.62143966407259921</v>
      </c>
      <c r="G17" s="21">
        <f t="shared" si="5"/>
        <v>0.61989387962636444</v>
      </c>
      <c r="H17" s="21">
        <f t="shared" si="5"/>
        <v>0.6187266764672622</v>
      </c>
      <c r="I17" s="21">
        <f t="shared" si="5"/>
        <v>0.62027799691424823</v>
      </c>
      <c r="J17" s="21">
        <f t="shared" si="5"/>
        <v>0.63159954826621489</v>
      </c>
      <c r="K17" s="21">
        <f t="shared" si="5"/>
        <v>0.64132247267841502</v>
      </c>
    </row>
    <row r="18" spans="1:11" x14ac:dyDescent="0.25">
      <c r="A18" t="s">
        <v>8</v>
      </c>
      <c r="B18" s="21">
        <f>B9/B10</f>
        <v>0.40069914791348044</v>
      </c>
      <c r="C18" s="21">
        <f t="shared" ref="C18:K18" si="6">C9/C10</f>
        <v>0.41561975732511414</v>
      </c>
      <c r="D18" s="21">
        <f t="shared" si="6"/>
        <v>0.40571873139059106</v>
      </c>
      <c r="E18" s="21">
        <f t="shared" si="6"/>
        <v>0.39054330737450182</v>
      </c>
      <c r="F18" s="21">
        <f t="shared" si="6"/>
        <v>0.37856033592740079</v>
      </c>
      <c r="G18" s="21">
        <f t="shared" si="6"/>
        <v>0.38010612037363556</v>
      </c>
      <c r="H18" s="21">
        <f t="shared" si="6"/>
        <v>0.38127332353273774</v>
      </c>
      <c r="I18" s="21">
        <f t="shared" si="6"/>
        <v>0.37972200308575177</v>
      </c>
      <c r="J18" s="21">
        <f t="shared" si="6"/>
        <v>0.36840045173378505</v>
      </c>
      <c r="K18" s="21">
        <f t="shared" si="6"/>
        <v>0.35867752732158498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Figure A</vt:lpstr>
      <vt:lpstr>Figure B</vt:lpstr>
      <vt:lpstr>Figure C</vt:lpstr>
      <vt:lpstr>Figure D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3.1</vt:lpstr>
      <vt:lpstr>3.2</vt:lpstr>
      <vt:lpstr>3.3</vt:lpstr>
      <vt:lpstr>3.4</vt:lpstr>
      <vt:lpstr>3.5</vt:lpstr>
      <vt:lpstr>3.6</vt:lpstr>
      <vt:lpstr>3.7</vt:lpstr>
      <vt:lpstr>3.8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Cormac Nolan</dc:creator>
  <cp:lastModifiedBy>Maurice Dagg</cp:lastModifiedBy>
  <cp:lastPrinted>2018-07-23T11:59:02Z</cp:lastPrinted>
  <dcterms:created xsi:type="dcterms:W3CDTF">2018-05-14T09:43:55Z</dcterms:created>
  <dcterms:modified xsi:type="dcterms:W3CDTF">2018-07-27T15:27:58Z</dcterms:modified>
</cp:coreProperties>
</file>