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D Survey\AES 2018\Final Report\"/>
    </mc:Choice>
  </mc:AlternateContent>
  <xr:revisionPtr revIDLastSave="0" documentId="13_ncr:1_{ED9C8D33-140E-4ED0-BCA6-19E031A767E1}" xr6:coauthVersionLast="36" xr6:coauthVersionMax="36" xr10:uidLastSave="{00000000-0000-0000-0000-000000000000}"/>
  <bookViews>
    <workbookView xWindow="0" yWindow="0" windowWidth="19200" windowHeight="10650" activeTab="9" xr2:uid="{00000000-000D-0000-FFFF-FFFF00000000}"/>
  </bookViews>
  <sheets>
    <sheet name="Figure A" sheetId="80" r:id="rId1"/>
    <sheet name="Figure B" sheetId="81" r:id="rId2"/>
    <sheet name="Figure C" sheetId="120" r:id="rId3"/>
    <sheet name="Figure D" sheetId="121" r:id="rId4"/>
    <sheet name="1.1" sheetId="134" r:id="rId5"/>
    <sheet name="1.2" sheetId="135" r:id="rId6"/>
    <sheet name="1.3" sheetId="136" r:id="rId7"/>
    <sheet name="1.4" sheetId="137" r:id="rId8"/>
    <sheet name="1.5" sheetId="138" r:id="rId9"/>
    <sheet name="1.6" sheetId="139" r:id="rId10"/>
    <sheet name="1.7" sheetId="140" r:id="rId11"/>
    <sheet name="1.8" sheetId="141" r:id="rId12"/>
    <sheet name="1.9" sheetId="142" r:id="rId13"/>
    <sheet name="2.1" sheetId="143" r:id="rId14"/>
    <sheet name="2.2" sheetId="144" r:id="rId15"/>
    <sheet name="2.3" sheetId="145" r:id="rId16"/>
    <sheet name="3.1" sheetId="146" r:id="rId17"/>
    <sheet name="3.2 " sheetId="147" r:id="rId18"/>
    <sheet name="3.3" sheetId="148" r:id="rId19"/>
    <sheet name="3.4 " sheetId="149" r:id="rId20"/>
    <sheet name="3.5 " sheetId="29" r:id="rId21"/>
    <sheet name="3.6" sheetId="30" r:id="rId22"/>
    <sheet name="3.7" sheetId="84" r:id="rId23"/>
    <sheet name="3.8 " sheetId="3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20" l="1"/>
  <c r="M5" i="120"/>
  <c r="M6" i="120"/>
  <c r="M3" i="120"/>
  <c r="K17" i="145"/>
  <c r="J17" i="145"/>
  <c r="I17" i="145"/>
  <c r="H17" i="145"/>
  <c r="G17" i="145"/>
  <c r="F17" i="145"/>
  <c r="E17" i="145"/>
  <c r="D17" i="145"/>
  <c r="C17" i="145"/>
  <c r="B17" i="145"/>
  <c r="K16" i="145"/>
  <c r="J16" i="145"/>
  <c r="I16" i="145"/>
  <c r="H16" i="145"/>
  <c r="G16" i="145"/>
  <c r="F16" i="145"/>
  <c r="E16" i="145"/>
  <c r="D16" i="145"/>
  <c r="C16" i="145"/>
  <c r="B16" i="145"/>
  <c r="K15" i="145"/>
  <c r="J15" i="145"/>
  <c r="I15" i="145"/>
  <c r="H15" i="145"/>
  <c r="G15" i="145"/>
  <c r="F15" i="145"/>
  <c r="E15" i="145"/>
  <c r="D15" i="145"/>
  <c r="C15" i="145"/>
  <c r="B15" i="145"/>
  <c r="K17" i="144"/>
  <c r="J17" i="144"/>
  <c r="I17" i="144"/>
  <c r="H17" i="144"/>
  <c r="G17" i="144"/>
  <c r="F17" i="144"/>
  <c r="E17" i="144"/>
  <c r="D17" i="144"/>
  <c r="C17" i="144"/>
  <c r="B17" i="144"/>
  <c r="K16" i="144"/>
  <c r="J16" i="144"/>
  <c r="I16" i="144"/>
  <c r="H16" i="144"/>
  <c r="G16" i="144"/>
  <c r="F16" i="144"/>
  <c r="E16" i="144"/>
  <c r="D16" i="144"/>
  <c r="C16" i="144"/>
  <c r="B16" i="144"/>
  <c r="K15" i="144"/>
  <c r="J15" i="144"/>
  <c r="I15" i="144"/>
  <c r="H15" i="144"/>
  <c r="G15" i="144"/>
  <c r="F15" i="144"/>
  <c r="E15" i="144"/>
  <c r="D15" i="144"/>
  <c r="C15" i="144"/>
  <c r="B15" i="144"/>
  <c r="K9" i="139"/>
  <c r="K8" i="139"/>
  <c r="I8" i="139"/>
  <c r="J9" i="139"/>
  <c r="I9" i="139"/>
  <c r="H9" i="139"/>
  <c r="G8" i="139"/>
  <c r="F9" i="139"/>
  <c r="E9" i="139"/>
  <c r="D9" i="139"/>
  <c r="C8" i="139"/>
  <c r="B9" i="139"/>
  <c r="K10" i="138"/>
  <c r="K18" i="138" s="1"/>
  <c r="J10" i="138"/>
  <c r="J18" i="138" s="1"/>
  <c r="I10" i="138"/>
  <c r="I17" i="138" s="1"/>
  <c r="H10" i="138"/>
  <c r="H18" i="138" s="1"/>
  <c r="G10" i="138"/>
  <c r="G18" i="138" s="1"/>
  <c r="F10" i="138"/>
  <c r="F18" i="138" s="1"/>
  <c r="E10" i="138"/>
  <c r="E17" i="138" s="1"/>
  <c r="D10" i="138"/>
  <c r="D18" i="138" s="1"/>
  <c r="C10" i="138"/>
  <c r="C18" i="138" s="1"/>
  <c r="B10" i="138"/>
  <c r="B18" i="138" s="1"/>
  <c r="K6" i="138"/>
  <c r="K15" i="138" s="1"/>
  <c r="J6" i="138"/>
  <c r="J15" i="138" s="1"/>
  <c r="I6" i="138"/>
  <c r="I15" i="138" s="1"/>
  <c r="H6" i="138"/>
  <c r="H15" i="138" s="1"/>
  <c r="G6" i="138"/>
  <c r="G15" i="138" s="1"/>
  <c r="F6" i="138"/>
  <c r="F15" i="138" s="1"/>
  <c r="E6" i="138"/>
  <c r="E15" i="138" s="1"/>
  <c r="D6" i="138"/>
  <c r="D15" i="138" s="1"/>
  <c r="C6" i="138"/>
  <c r="C15" i="138" s="1"/>
  <c r="B6" i="138"/>
  <c r="B15" i="138" s="1"/>
  <c r="K15" i="137"/>
  <c r="J15" i="137"/>
  <c r="I15" i="137"/>
  <c r="H15" i="137"/>
  <c r="G15" i="137"/>
  <c r="F15" i="137"/>
  <c r="E15" i="137"/>
  <c r="D15" i="137"/>
  <c r="C15" i="137"/>
  <c r="K14" i="137"/>
  <c r="J14" i="137"/>
  <c r="I14" i="137"/>
  <c r="H14" i="137"/>
  <c r="G14" i="137"/>
  <c r="F14" i="137"/>
  <c r="E14" i="137"/>
  <c r="D14" i="137"/>
  <c r="C14" i="137"/>
  <c r="K11" i="137"/>
  <c r="K19" i="137" s="1"/>
  <c r="J11" i="137"/>
  <c r="J19" i="137" s="1"/>
  <c r="I11" i="137"/>
  <c r="I19" i="137" s="1"/>
  <c r="H11" i="137"/>
  <c r="H19" i="137" s="1"/>
  <c r="G11" i="137"/>
  <c r="G19" i="137" s="1"/>
  <c r="F11" i="137"/>
  <c r="F19" i="137" s="1"/>
  <c r="E11" i="137"/>
  <c r="E19" i="137" s="1"/>
  <c r="D11" i="137"/>
  <c r="D19" i="137" s="1"/>
  <c r="C11" i="137"/>
  <c r="C19" i="137" s="1"/>
  <c r="B11" i="137"/>
  <c r="B19" i="137" s="1"/>
  <c r="B6" i="137"/>
  <c r="B15" i="137" s="1"/>
  <c r="K6" i="136"/>
  <c r="K9" i="136" s="1"/>
  <c r="J6" i="136"/>
  <c r="J9" i="136" s="1"/>
  <c r="I6" i="136"/>
  <c r="I9" i="136" s="1"/>
  <c r="H6" i="136"/>
  <c r="H9" i="136" s="1"/>
  <c r="G6" i="136"/>
  <c r="G9" i="136" s="1"/>
  <c r="F6" i="136"/>
  <c r="F9" i="136" s="1"/>
  <c r="E6" i="136"/>
  <c r="E9" i="136" s="1"/>
  <c r="D6" i="136"/>
  <c r="D9" i="136" s="1"/>
  <c r="C6" i="136"/>
  <c r="C9" i="136" s="1"/>
  <c r="B6" i="136"/>
  <c r="B9" i="136" s="1"/>
  <c r="I9" i="135"/>
  <c r="E9" i="135"/>
  <c r="K8" i="135"/>
  <c r="G8" i="135"/>
  <c r="C8" i="135"/>
  <c r="K6" i="135"/>
  <c r="K9" i="135" s="1"/>
  <c r="J6" i="135"/>
  <c r="J9" i="135" s="1"/>
  <c r="I6" i="135"/>
  <c r="I8" i="135" s="1"/>
  <c r="H6" i="135"/>
  <c r="H9" i="135" s="1"/>
  <c r="G6" i="135"/>
  <c r="G9" i="135" s="1"/>
  <c r="F6" i="135"/>
  <c r="F9" i="135" s="1"/>
  <c r="E6" i="135"/>
  <c r="E8" i="135" s="1"/>
  <c r="D6" i="135"/>
  <c r="D9" i="135" s="1"/>
  <c r="C6" i="135"/>
  <c r="C9" i="135" s="1"/>
  <c r="B6" i="135"/>
  <c r="B9" i="135" s="1"/>
  <c r="R6" i="134"/>
  <c r="S6" i="134" s="1"/>
  <c r="K6" i="134"/>
  <c r="J6" i="134"/>
  <c r="J10" i="134" s="1"/>
  <c r="I6" i="134"/>
  <c r="I10" i="134" s="1"/>
  <c r="H6" i="134"/>
  <c r="H10" i="134" s="1"/>
  <c r="G6" i="134"/>
  <c r="G10" i="134" s="1"/>
  <c r="F6" i="134"/>
  <c r="F10" i="134" s="1"/>
  <c r="E6" i="134"/>
  <c r="E10" i="134" s="1"/>
  <c r="D6" i="134"/>
  <c r="D10" i="134" s="1"/>
  <c r="C6" i="134"/>
  <c r="C10" i="134" s="1"/>
  <c r="B6" i="134"/>
  <c r="B10" i="134" s="1"/>
  <c r="R5" i="134"/>
  <c r="S5" i="134" s="1"/>
  <c r="P5" i="134"/>
  <c r="Q5" i="134" s="1"/>
  <c r="N5" i="134"/>
  <c r="O5" i="134" s="1"/>
  <c r="L5" i="134"/>
  <c r="R4" i="134"/>
  <c r="S4" i="134" s="1"/>
  <c r="P4" i="134"/>
  <c r="Q4" i="134" s="1"/>
  <c r="N4" i="134"/>
  <c r="O4" i="134" s="1"/>
  <c r="L4" i="134"/>
  <c r="C17" i="138" l="1"/>
  <c r="G17" i="138"/>
  <c r="K17" i="138"/>
  <c r="E18" i="138"/>
  <c r="I18" i="138"/>
  <c r="B14" i="137"/>
  <c r="K10" i="134"/>
  <c r="E8" i="139"/>
  <c r="G9" i="139"/>
  <c r="C9" i="139"/>
  <c r="K16" i="147"/>
  <c r="C18" i="147"/>
  <c r="C28" i="147" s="1"/>
  <c r="K18" i="147"/>
  <c r="K28" i="147" s="1"/>
  <c r="E15" i="147"/>
  <c r="E26" i="147" s="1"/>
  <c r="C17" i="147"/>
  <c r="C27" i="147" s="1"/>
  <c r="K17" i="147"/>
  <c r="K27" i="147" s="1"/>
  <c r="J18" i="145"/>
  <c r="J21" i="145" s="1"/>
  <c r="J22" i="145"/>
  <c r="B18" i="145"/>
  <c r="B23" i="145" s="1"/>
  <c r="F18" i="145"/>
  <c r="F23" i="145" s="1"/>
  <c r="D18" i="145"/>
  <c r="D23" i="145" s="1"/>
  <c r="H18" i="145"/>
  <c r="H23" i="145" s="1"/>
  <c r="C18" i="145"/>
  <c r="C21" i="145" s="1"/>
  <c r="E18" i="145"/>
  <c r="E22" i="145" s="1"/>
  <c r="G18" i="145"/>
  <c r="G21" i="145" s="1"/>
  <c r="I18" i="145"/>
  <c r="I21" i="145" s="1"/>
  <c r="K18" i="145"/>
  <c r="E21" i="145"/>
  <c r="C22" i="145"/>
  <c r="K22" i="145"/>
  <c r="I23" i="145"/>
  <c r="B22" i="144"/>
  <c r="J22" i="144"/>
  <c r="I22" i="144"/>
  <c r="B18" i="144"/>
  <c r="B21" i="144" s="1"/>
  <c r="D18" i="144"/>
  <c r="D22" i="144" s="1"/>
  <c r="F18" i="144"/>
  <c r="F21" i="144" s="1"/>
  <c r="H18" i="144"/>
  <c r="H22" i="144" s="1"/>
  <c r="J18" i="144"/>
  <c r="J21" i="144" s="1"/>
  <c r="C18" i="144"/>
  <c r="C22" i="144" s="1"/>
  <c r="E18" i="144"/>
  <c r="E21" i="144" s="1"/>
  <c r="G18" i="144"/>
  <c r="G22" i="144" s="1"/>
  <c r="I18" i="144"/>
  <c r="I21" i="144" s="1"/>
  <c r="K18" i="144"/>
  <c r="B12" i="143"/>
  <c r="D11" i="143"/>
  <c r="F12" i="143"/>
  <c r="H11" i="143"/>
  <c r="J12" i="143"/>
  <c r="C11" i="143"/>
  <c r="E12" i="143"/>
  <c r="G11" i="143"/>
  <c r="I12" i="143"/>
  <c r="B8" i="139"/>
  <c r="D8" i="139"/>
  <c r="F8" i="139"/>
  <c r="H8" i="139"/>
  <c r="J8" i="139"/>
  <c r="B11" i="138"/>
  <c r="D11" i="138"/>
  <c r="F11" i="138"/>
  <c r="H11" i="138"/>
  <c r="J11" i="138"/>
  <c r="B14" i="138"/>
  <c r="B16" i="138" s="1"/>
  <c r="D14" i="138"/>
  <c r="D16" i="138" s="1"/>
  <c r="F14" i="138"/>
  <c r="F16" i="138" s="1"/>
  <c r="H14" i="138"/>
  <c r="H16" i="138" s="1"/>
  <c r="J14" i="138"/>
  <c r="J16" i="138" s="1"/>
  <c r="C11" i="138"/>
  <c r="E11" i="138"/>
  <c r="G11" i="138"/>
  <c r="I11" i="138"/>
  <c r="K11" i="138"/>
  <c r="C14" i="138"/>
  <c r="C16" i="138" s="1"/>
  <c r="E14" i="138"/>
  <c r="E16" i="138" s="1"/>
  <c r="G14" i="138"/>
  <c r="G16" i="138" s="1"/>
  <c r="I14" i="138"/>
  <c r="I16" i="138" s="1"/>
  <c r="K14" i="138"/>
  <c r="B17" i="138"/>
  <c r="D17" i="138"/>
  <c r="F17" i="138"/>
  <c r="H17" i="138"/>
  <c r="J17" i="138"/>
  <c r="B18" i="137"/>
  <c r="D18" i="137"/>
  <c r="F18" i="137"/>
  <c r="H18" i="137"/>
  <c r="J18" i="137"/>
  <c r="C18" i="137"/>
  <c r="E18" i="137"/>
  <c r="G18" i="137"/>
  <c r="I18" i="137"/>
  <c r="K18" i="137"/>
  <c r="B8" i="136"/>
  <c r="D8" i="136"/>
  <c r="F8" i="136"/>
  <c r="H8" i="136"/>
  <c r="J8" i="136"/>
  <c r="C8" i="136"/>
  <c r="E8" i="136"/>
  <c r="G8" i="136"/>
  <c r="I8" i="136"/>
  <c r="K8" i="136"/>
  <c r="B8" i="135"/>
  <c r="D8" i="135"/>
  <c r="F8" i="135"/>
  <c r="H8" i="135"/>
  <c r="J8" i="135"/>
  <c r="L6" i="134"/>
  <c r="M6" i="134" s="1"/>
  <c r="N6" i="134"/>
  <c r="O6" i="134" s="1"/>
  <c r="P6" i="134"/>
  <c r="Q6" i="134" s="1"/>
  <c r="B9" i="134"/>
  <c r="D9" i="134"/>
  <c r="F9" i="134"/>
  <c r="H9" i="134"/>
  <c r="J9" i="134"/>
  <c r="M4" i="134"/>
  <c r="M5" i="134"/>
  <c r="C9" i="134"/>
  <c r="E9" i="134"/>
  <c r="G9" i="134"/>
  <c r="I9" i="134"/>
  <c r="K9" i="134"/>
  <c r="G22" i="145" l="1"/>
  <c r="J23" i="145"/>
  <c r="B22" i="145"/>
  <c r="H22" i="145"/>
  <c r="E23" i="145"/>
  <c r="I22" i="145"/>
  <c r="H21" i="145"/>
  <c r="B21" i="145"/>
  <c r="E22" i="144"/>
  <c r="F22" i="144"/>
  <c r="E11" i="143"/>
  <c r="F11" i="143"/>
  <c r="I11" i="143"/>
  <c r="J11" i="143"/>
  <c r="B11" i="143"/>
  <c r="I15" i="149"/>
  <c r="E15" i="149"/>
  <c r="J15" i="149"/>
  <c r="B15" i="149"/>
  <c r="J18" i="149"/>
  <c r="B18" i="149"/>
  <c r="I18" i="149"/>
  <c r="E18" i="149"/>
  <c r="E16" i="148"/>
  <c r="F16" i="148"/>
  <c r="F19" i="148"/>
  <c r="K16" i="148"/>
  <c r="C16" i="148"/>
  <c r="I19" i="148"/>
  <c r="E19" i="148"/>
  <c r="H19" i="148"/>
  <c r="H16" i="147"/>
  <c r="D16" i="147"/>
  <c r="G20" i="147"/>
  <c r="G15" i="147"/>
  <c r="G26" i="147" s="1"/>
  <c r="G16" i="147"/>
  <c r="G14" i="147"/>
  <c r="G25" i="147" s="1"/>
  <c r="E20" i="147"/>
  <c r="E14" i="147"/>
  <c r="E25" i="147" s="1"/>
  <c r="G18" i="147"/>
  <c r="G28" i="147" s="1"/>
  <c r="E17" i="147"/>
  <c r="E27" i="147" s="1"/>
  <c r="H19" i="147"/>
  <c r="D19" i="147"/>
  <c r="G17" i="147"/>
  <c r="G27" i="147" s="1"/>
  <c r="K20" i="147"/>
  <c r="K15" i="147"/>
  <c r="K26" i="147" s="1"/>
  <c r="C20" i="147"/>
  <c r="C15" i="147"/>
  <c r="C26" i="147" s="1"/>
  <c r="E19" i="147"/>
  <c r="K14" i="147"/>
  <c r="K25" i="147" s="1"/>
  <c r="E16" i="147"/>
  <c r="C14" i="147"/>
  <c r="C25" i="147" s="1"/>
  <c r="E18" i="147"/>
  <c r="E28" i="147" s="1"/>
  <c r="K19" i="147"/>
  <c r="G19" i="147"/>
  <c r="C19" i="147"/>
  <c r="C16" i="147"/>
  <c r="F22" i="145"/>
  <c r="D22" i="145"/>
  <c r="F21" i="145"/>
  <c r="D21" i="145"/>
  <c r="K23" i="145"/>
  <c r="G23" i="145"/>
  <c r="C23" i="145"/>
  <c r="K21" i="145"/>
  <c r="K23" i="144"/>
  <c r="G23" i="144"/>
  <c r="C23" i="144"/>
  <c r="K21" i="144"/>
  <c r="G21" i="144"/>
  <c r="C21" i="144"/>
  <c r="H23" i="144"/>
  <c r="D23" i="144"/>
  <c r="H21" i="144"/>
  <c r="D21" i="144"/>
  <c r="I23" i="144"/>
  <c r="E23" i="144"/>
  <c r="K22" i="144"/>
  <c r="J23" i="144"/>
  <c r="F23" i="144"/>
  <c r="B23" i="144"/>
  <c r="K10" i="143"/>
  <c r="G10" i="143"/>
  <c r="C10" i="143"/>
  <c r="K12" i="143"/>
  <c r="G12" i="143"/>
  <c r="C12" i="143"/>
  <c r="H10" i="143"/>
  <c r="D10" i="143"/>
  <c r="H12" i="143"/>
  <c r="D12" i="143"/>
  <c r="I10" i="143"/>
  <c r="E10" i="143"/>
  <c r="K11" i="143"/>
  <c r="J10" i="143"/>
  <c r="F10" i="143"/>
  <c r="B10" i="143"/>
  <c r="K16" i="138"/>
  <c r="F16" i="149" l="1"/>
  <c r="F17" i="149"/>
  <c r="F14" i="149"/>
  <c r="F13" i="149"/>
  <c r="C13" i="149"/>
  <c r="C16" i="149"/>
  <c r="C14" i="149"/>
  <c r="C17" i="149"/>
  <c r="G13" i="149"/>
  <c r="G16" i="149"/>
  <c r="G14" i="149"/>
  <c r="G17" i="149"/>
  <c r="K13" i="149"/>
  <c r="K16" i="149"/>
  <c r="K14" i="149"/>
  <c r="K17" i="149"/>
  <c r="D15" i="149"/>
  <c r="D16" i="149"/>
  <c r="D13" i="149"/>
  <c r="D17" i="149"/>
  <c r="D14" i="149"/>
  <c r="F18" i="149"/>
  <c r="G18" i="149"/>
  <c r="F15" i="149"/>
  <c r="C15" i="149"/>
  <c r="G15" i="149"/>
  <c r="K15" i="149"/>
  <c r="H15" i="149"/>
  <c r="H16" i="149"/>
  <c r="H13" i="149"/>
  <c r="H17" i="149"/>
  <c r="H14" i="149"/>
  <c r="D18" i="149"/>
  <c r="H18" i="149"/>
  <c r="B16" i="149"/>
  <c r="B17" i="149"/>
  <c r="B14" i="149"/>
  <c r="B13" i="149"/>
  <c r="J16" i="149"/>
  <c r="J17" i="149"/>
  <c r="J14" i="149"/>
  <c r="J13" i="149"/>
  <c r="E14" i="149"/>
  <c r="E17" i="149"/>
  <c r="E13" i="149"/>
  <c r="E16" i="149"/>
  <c r="I14" i="149"/>
  <c r="I17" i="149"/>
  <c r="I13" i="149"/>
  <c r="I16" i="149"/>
  <c r="C18" i="149"/>
  <c r="K18" i="149"/>
  <c r="D20" i="148"/>
  <c r="D17" i="148"/>
  <c r="D14" i="148"/>
  <c r="D18" i="148"/>
  <c r="D15" i="148"/>
  <c r="D16" i="148"/>
  <c r="G20" i="148"/>
  <c r="G14" i="148"/>
  <c r="G15" i="148"/>
  <c r="G18" i="148"/>
  <c r="G17" i="148"/>
  <c r="K20" i="148"/>
  <c r="K14" i="148"/>
  <c r="K15" i="148"/>
  <c r="K18" i="148"/>
  <c r="K17" i="148"/>
  <c r="B20" i="148"/>
  <c r="B15" i="148"/>
  <c r="B17" i="148"/>
  <c r="B18" i="148"/>
  <c r="B14" i="148"/>
  <c r="J20" i="148"/>
  <c r="J15" i="148"/>
  <c r="J17" i="148"/>
  <c r="J18" i="148"/>
  <c r="J14" i="148"/>
  <c r="K19" i="148"/>
  <c r="I20" i="148"/>
  <c r="I14" i="148"/>
  <c r="I18" i="148"/>
  <c r="I17" i="148"/>
  <c r="I15" i="148"/>
  <c r="D19" i="148"/>
  <c r="H20" i="148"/>
  <c r="H17" i="148"/>
  <c r="H14" i="148"/>
  <c r="H18" i="148"/>
  <c r="H15" i="148"/>
  <c r="H16" i="148"/>
  <c r="C20" i="148"/>
  <c r="C14" i="148"/>
  <c r="C15" i="148"/>
  <c r="C18" i="148"/>
  <c r="C17" i="148"/>
  <c r="G16" i="148"/>
  <c r="B19" i="148"/>
  <c r="J19" i="148"/>
  <c r="B16" i="148"/>
  <c r="F20" i="148"/>
  <c r="F17" i="148"/>
  <c r="F18" i="148"/>
  <c r="F14" i="148"/>
  <c r="F15" i="148"/>
  <c r="J16" i="148"/>
  <c r="C19" i="148"/>
  <c r="G19" i="148"/>
  <c r="E20" i="148"/>
  <c r="E14" i="148"/>
  <c r="E18" i="148"/>
  <c r="E17" i="148"/>
  <c r="E15" i="148"/>
  <c r="I16" i="148"/>
  <c r="I20" i="147"/>
  <c r="I14" i="147"/>
  <c r="I25" i="147" s="1"/>
  <c r="I18" i="147"/>
  <c r="I28" i="147" s="1"/>
  <c r="I15" i="147"/>
  <c r="I26" i="147" s="1"/>
  <c r="I17" i="147"/>
  <c r="I27" i="147" s="1"/>
  <c r="I16" i="147"/>
  <c r="B20" i="147"/>
  <c r="B14" i="147"/>
  <c r="B25" i="147" s="1"/>
  <c r="B17" i="147"/>
  <c r="B27" i="147" s="1"/>
  <c r="B15" i="147"/>
  <c r="B26" i="147" s="1"/>
  <c r="B18" i="147"/>
  <c r="B28" i="147" s="1"/>
  <c r="F20" i="147"/>
  <c r="F14" i="147"/>
  <c r="F25" i="147" s="1"/>
  <c r="F17" i="147"/>
  <c r="F27" i="147" s="1"/>
  <c r="F15" i="147"/>
  <c r="F26" i="147" s="1"/>
  <c r="F18" i="147"/>
  <c r="F28" i="147" s="1"/>
  <c r="J20" i="147"/>
  <c r="J14" i="147"/>
  <c r="J25" i="147" s="1"/>
  <c r="J17" i="147"/>
  <c r="J27" i="147" s="1"/>
  <c r="J15" i="147"/>
  <c r="J26" i="147" s="1"/>
  <c r="J18" i="147"/>
  <c r="J28" i="147" s="1"/>
  <c r="I19" i="147"/>
  <c r="F19" i="147"/>
  <c r="B16" i="147"/>
  <c r="F16" i="147"/>
  <c r="J16" i="147"/>
  <c r="D20" i="147"/>
  <c r="D15" i="147"/>
  <c r="D26" i="147" s="1"/>
  <c r="D18" i="147"/>
  <c r="D28" i="147" s="1"/>
  <c r="D14" i="147"/>
  <c r="D25" i="147" s="1"/>
  <c r="D17" i="147"/>
  <c r="D27" i="147" s="1"/>
  <c r="H20" i="147"/>
  <c r="H15" i="147"/>
  <c r="H26" i="147" s="1"/>
  <c r="H18" i="147"/>
  <c r="H28" i="147" s="1"/>
  <c r="H14" i="147"/>
  <c r="H25" i="147" s="1"/>
  <c r="H17" i="147"/>
  <c r="H27" i="147" s="1"/>
  <c r="B19" i="147"/>
  <c r="J19" i="147"/>
  <c r="J18" i="84" l="1"/>
  <c r="J15" i="84"/>
  <c r="J17" i="84"/>
  <c r="B17" i="84"/>
  <c r="B13" i="84"/>
  <c r="J13" i="84"/>
  <c r="H16" i="84"/>
  <c r="I19" i="84" l="1"/>
  <c r="I17" i="84"/>
  <c r="I13" i="84"/>
  <c r="H19" i="84"/>
  <c r="H17" i="84"/>
  <c r="H13" i="84"/>
  <c r="H14" i="84"/>
  <c r="G15" i="84"/>
  <c r="F15" i="84"/>
  <c r="I16" i="84"/>
  <c r="B15" i="84"/>
  <c r="H15" i="84"/>
  <c r="B14" i="84"/>
  <c r="B19" i="84"/>
  <c r="B16" i="84"/>
  <c r="H18" i="84"/>
  <c r="B18" i="84"/>
  <c r="C15" i="84"/>
  <c r="I18" i="84"/>
  <c r="I15" i="84"/>
  <c r="I14" i="84"/>
  <c r="J14" i="84"/>
  <c r="J19" i="84"/>
  <c r="J16" i="84"/>
  <c r="G19" i="84" l="1"/>
  <c r="G14" i="84"/>
  <c r="G16" i="84"/>
  <c r="G17" i="84"/>
  <c r="G13" i="84"/>
  <c r="G18" i="84"/>
  <c r="K19" i="84"/>
  <c r="K16" i="84"/>
  <c r="K14" i="84"/>
  <c r="K18" i="84"/>
  <c r="K17" i="84"/>
  <c r="K13" i="84"/>
  <c r="E19" i="84"/>
  <c r="E17" i="84"/>
  <c r="E13" i="84"/>
  <c r="E16" i="84"/>
  <c r="E15" i="84"/>
  <c r="E14" i="84"/>
  <c r="C19" i="84"/>
  <c r="C16" i="84"/>
  <c r="C14" i="84"/>
  <c r="C13" i="84"/>
  <c r="C18" i="84"/>
  <c r="C17" i="84"/>
  <c r="E18" i="84"/>
  <c r="F16" i="84"/>
  <c r="F19" i="84"/>
  <c r="F14" i="84"/>
  <c r="F13" i="84"/>
  <c r="F18" i="84"/>
  <c r="F17" i="84"/>
  <c r="D19" i="84"/>
  <c r="D17" i="84"/>
  <c r="D13" i="84"/>
  <c r="D16" i="84"/>
  <c r="D15" i="84"/>
  <c r="D14" i="84"/>
  <c r="D18" i="84"/>
  <c r="K15" i="84"/>
  <c r="K12" i="81" l="1"/>
  <c r="J12" i="81"/>
  <c r="I12" i="81"/>
  <c r="H12" i="81"/>
  <c r="G12" i="81"/>
  <c r="F12" i="81"/>
  <c r="E12" i="81"/>
  <c r="D12" i="81"/>
  <c r="C12" i="81"/>
  <c r="B12" i="81"/>
  <c r="K11" i="81"/>
  <c r="J11" i="81"/>
  <c r="I11" i="81"/>
  <c r="H11" i="81"/>
  <c r="G11" i="81"/>
  <c r="F11" i="81"/>
  <c r="E11" i="81"/>
  <c r="D11" i="81"/>
  <c r="C11" i="81"/>
  <c r="B11" i="81"/>
  <c r="L5" i="80" l="1"/>
  <c r="M5" i="80" s="1"/>
  <c r="L4" i="80"/>
  <c r="M4" i="80" s="1"/>
  <c r="C6" i="80"/>
  <c r="D6" i="80"/>
  <c r="E6" i="80"/>
  <c r="F6" i="80"/>
  <c r="G6" i="80"/>
  <c r="H6" i="80"/>
  <c r="I6" i="80"/>
  <c r="J6" i="80"/>
  <c r="K6" i="80"/>
  <c r="B6" i="80"/>
  <c r="L6" i="80" l="1"/>
  <c r="M6" i="80" s="1"/>
</calcChain>
</file>

<file path=xl/sharedStrings.xml><?xml version="1.0" encoding="utf-8"?>
<sst xmlns="http://schemas.openxmlformats.org/spreadsheetml/2006/main" count="309" uniqueCount="134">
  <si>
    <t>Foreign Owned</t>
  </si>
  <si>
    <t>South East</t>
  </si>
  <si>
    <t>Industry</t>
  </si>
  <si>
    <t>Manufacturing</t>
  </si>
  <si>
    <t>Electrical Equipment</t>
  </si>
  <si>
    <t>Dublin</t>
  </si>
  <si>
    <t>Services</t>
  </si>
  <si>
    <t>Other Information and Communication</t>
  </si>
  <si>
    <t>Border</t>
  </si>
  <si>
    <t>Clothing, Footwear and Leather</t>
  </si>
  <si>
    <t>Non-Metallic Minerals</t>
  </si>
  <si>
    <t>Transport Equipment</t>
  </si>
  <si>
    <t>Rubber and Plastics</t>
  </si>
  <si>
    <t>Medical and dental instruments and supplies</t>
  </si>
  <si>
    <t>Chemicals</t>
  </si>
  <si>
    <t>West</t>
  </si>
  <si>
    <t>Computer, Electronic and Optical Equipment</t>
  </si>
  <si>
    <t>Machinery and Equipment</t>
  </si>
  <si>
    <t>Basic and Fabricated Metal Products</t>
  </si>
  <si>
    <t>Mid West</t>
  </si>
  <si>
    <t>South West</t>
  </si>
  <si>
    <t>Miscellaneous Manufacturing</t>
  </si>
  <si>
    <t>Textiles</t>
  </si>
  <si>
    <t>Computer programming activities</t>
  </si>
  <si>
    <t>Food</t>
  </si>
  <si>
    <t>Computer facilities management activities</t>
  </si>
  <si>
    <t>Mid East</t>
  </si>
  <si>
    <t>Other Services</t>
  </si>
  <si>
    <t>Computer consultancy activities</t>
  </si>
  <si>
    <t>Paper and Printing</t>
  </si>
  <si>
    <t>Other Information technology and computer service activities</t>
  </si>
  <si>
    <t>Midlands</t>
  </si>
  <si>
    <t>Financial Services</t>
  </si>
  <si>
    <t>Irish Owned</t>
  </si>
  <si>
    <t>Business Services</t>
  </si>
  <si>
    <t>Construction, Energy, Water and Waste</t>
  </si>
  <si>
    <t>Drink and Tobacco</t>
  </si>
  <si>
    <t>Mining and Quarrying</t>
  </si>
  <si>
    <t>Wood and Wood Products</t>
  </si>
  <si>
    <t>Agriculture, Fishing and Forestry</t>
  </si>
  <si>
    <t>Row Labels</t>
  </si>
  <si>
    <t>Grand Total</t>
  </si>
  <si>
    <t>Sum of 2009 Pft Jobs</t>
  </si>
  <si>
    <t>Sum of 2010 Pft Jobs</t>
  </si>
  <si>
    <t>Sum of 2011 Pft Jobs</t>
  </si>
  <si>
    <t>Sum of 2012 Pft Jobs</t>
  </si>
  <si>
    <t>Sum of 2013 Pft Jobs</t>
  </si>
  <si>
    <t>Sum of 2014 Pft Jobs</t>
  </si>
  <si>
    <t>Sum of 2015 Pft Jobs</t>
  </si>
  <si>
    <t>Sum of 2016 Pft Jobs</t>
  </si>
  <si>
    <t>Sum of 2017 Pft Jobs</t>
  </si>
  <si>
    <t>Sum of 2018 Pft Jobs</t>
  </si>
  <si>
    <t xml:space="preserve">Net Change PFT </t>
  </si>
  <si>
    <t>Other gains</t>
  </si>
  <si>
    <t>Other losses</t>
  </si>
  <si>
    <t>PFT gains</t>
  </si>
  <si>
    <t>PFT losses</t>
  </si>
  <si>
    <t>Other Jobs</t>
  </si>
  <si>
    <t xml:space="preserve">PFT Gains </t>
  </si>
  <si>
    <t>PFT Losses</t>
  </si>
  <si>
    <t>PFT Jobs</t>
  </si>
  <si>
    <t xml:space="preserve">Construction, Utilities &amp; Primary Production </t>
  </si>
  <si>
    <t xml:space="preserve">Manufacturing </t>
  </si>
  <si>
    <t>Total Industry</t>
  </si>
  <si>
    <t>Business, Financial &amp; Other Services</t>
  </si>
  <si>
    <t>Information, Communication &amp; Computer Services</t>
  </si>
  <si>
    <t>Total Services</t>
  </si>
  <si>
    <t xml:space="preserve">All Sectors </t>
  </si>
  <si>
    <t>All Firms</t>
  </si>
  <si>
    <t>Total Full-time and Part-time, Temporary Jobs in Agency-assisted firms,    2009-2018</t>
  </si>
  <si>
    <t>Total</t>
  </si>
  <si>
    <t xml:space="preserve">Net change Other </t>
  </si>
  <si>
    <t>Total Job Gains</t>
  </si>
  <si>
    <t>Total Job Losses</t>
  </si>
  <si>
    <t>Trends in Permanent, Full-time (FT) Employment in Irish and Foreign-owned Agency-assisted Companies, 2009-2018</t>
  </si>
  <si>
    <t>2017-18</t>
  </si>
  <si>
    <t>2009-18</t>
  </si>
  <si>
    <t>2011-18</t>
  </si>
  <si>
    <t>Trends in Part-time, Temporary and Short-term Contract Employment in Irish and Foreign-owned Agency-assisted Companies, 2009-2018</t>
  </si>
  <si>
    <t>All Ownership</t>
  </si>
  <si>
    <t>All Sectors</t>
  </si>
  <si>
    <t>Job Gains, Losses and Net Change in Permanent Full-time Employment in All Agency-assisted Companies, 2009-2018</t>
  </si>
  <si>
    <t xml:space="preserve">PFT Net change  </t>
  </si>
  <si>
    <t>Job Gains, Losses and Net Change in Permanent, Full-time Employment in Irish- owned Agency-assisted Companies, 2009-2018</t>
  </si>
  <si>
    <t>PFT net change</t>
  </si>
  <si>
    <t>South and East</t>
  </si>
  <si>
    <t>BMW area</t>
  </si>
  <si>
    <t>All Regions</t>
  </si>
  <si>
    <t>BMW (Borders, Midlands and West)</t>
  </si>
  <si>
    <t>BMW</t>
  </si>
  <si>
    <t xml:space="preserve">BMW </t>
  </si>
  <si>
    <t>Job Gains, Losses and Net Change in Permanent, Full-time Employment in Foreign-owned Agency-assisted Companies, 2009-2018</t>
  </si>
  <si>
    <t>Permanent, Full-time Employment in All Agency-assisted Companies by Region, 2009-2018</t>
  </si>
  <si>
    <t>Permanent, Full-time Employment in Irish-owned Agency-assisted Companies by Region, 2009-2018</t>
  </si>
  <si>
    <t>Permanent, Full-time Employment in Foreign-owned Agency-assisted Companies by Region, 2009-2018</t>
  </si>
  <si>
    <t>Sectoral Trends in Permanent, Full-time Employment in All Agency-assisted Companies, 2009-2018</t>
  </si>
  <si>
    <t>Sectoral Proportions in Permanent, Full-time Employment in All Agency- assisted Companies, 2009-2018</t>
  </si>
  <si>
    <t>Sectoral Trends in Permanent, Full-time Employment in Irish-owned Agency- assisted Companies, 2009-2018</t>
  </si>
  <si>
    <t>Sectoral Proportions in Permanent, Full-time Employment in Irish-owned Agency-assisted Companies, 2009-2018</t>
  </si>
  <si>
    <t>Sectoral Analysis of Permanent, Full-time Employment in Industry and Services in Irish-owned Agency-assisted Companies, 2018</t>
  </si>
  <si>
    <t>Irish Firms</t>
  </si>
  <si>
    <t>2017-2018 Full-time % Change</t>
  </si>
  <si>
    <t>Total - All Sectors</t>
  </si>
  <si>
    <t>Sectoral Trends in Permanent, Full-time Employment in Foreign-owned Agency-assisted Companies, 2009-2018</t>
  </si>
  <si>
    <t>Sectoral Proportions in Permanent, Full-time Employment in Foreign-owned Agency-assisted Companies, 2009-2018</t>
  </si>
  <si>
    <t>Sectoral Analysis of Permanent Full-time Employment in Industry and Services in Foreign-owned Agency-assisted Companies, 2018</t>
  </si>
  <si>
    <t>Foreign-Owned</t>
  </si>
  <si>
    <t xml:space="preserve"> 2018 Full-time Gains </t>
  </si>
  <si>
    <t xml:space="preserve"> 2018 Full-time Jobs</t>
  </si>
  <si>
    <t xml:space="preserve"> 2018 Full-time Losses</t>
  </si>
  <si>
    <t xml:space="preserve"> 2018 Net change  </t>
  </si>
  <si>
    <t>Total (All Sectors)</t>
  </si>
  <si>
    <t>Clothing, Footwear, Leather and Textiles</t>
  </si>
  <si>
    <t>Trends in Permanent, Full-time Employment by Industrial and Services Sectors in Irish and Foreign Agency-assisted Companies, 2009-2018</t>
  </si>
  <si>
    <t>Trends in Permanent, Full-time Employment in Irish and Foreign Agency-assisted Companies by Industry and Service Sectors, 2009-2018</t>
  </si>
  <si>
    <t>Services Total</t>
  </si>
  <si>
    <t>Total Ind +Primary</t>
  </si>
  <si>
    <t>Share</t>
  </si>
  <si>
    <t>Trends in Part-time, Temporary and Short-term Contract Employment by Sector in All Agency-assisted Companies, 2009-2018</t>
  </si>
  <si>
    <t>2010-18</t>
  </si>
  <si>
    <t>Trends in Permanent, Full-time Employment by Industrial and Services Sectors in All Agency-assisted Companies, 2009-2018</t>
  </si>
  <si>
    <t>2017-2018</t>
  </si>
  <si>
    <t>Jobs Gains, Losses and Net Change in Full-time and Part-time     Employment in All Agency-assisted Firms, 2009-2018</t>
  </si>
  <si>
    <t>% change 2017-2018</t>
  </si>
  <si>
    <t>% change 2017-18</t>
  </si>
  <si>
    <t>% change 2009-18</t>
  </si>
  <si>
    <t>% change 2011-18</t>
  </si>
  <si>
    <t>% change 2010-18</t>
  </si>
  <si>
    <t>South and East (Mid East, Mid West, South East and South West)</t>
  </si>
  <si>
    <t>BMW area (Border, Midlands, and West</t>
  </si>
  <si>
    <t>Graph</t>
  </si>
  <si>
    <t>Construction, Utilities &amp; Primary Production</t>
  </si>
  <si>
    <t>Industry +Primary)</t>
  </si>
  <si>
    <t>BMW area (Border, Midlands, and West)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</si>
</sst>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/>
    </xf>
    <xf numFmtId="164" fontId="0" fillId="0" borderId="0" xfId="2" applyNumberFormat="1" applyFont="1"/>
    <xf numFmtId="165" fontId="0" fillId="0" borderId="0" xfId="1" applyNumberFormat="1" applyFont="1"/>
    <xf numFmtId="0" fontId="0" fillId="0" borderId="0" xfId="0" applyFont="1"/>
    <xf numFmtId="10" fontId="0" fillId="0" borderId="0" xfId="0" applyNumberFormat="1"/>
    <xf numFmtId="0" fontId="4" fillId="0" borderId="0" xfId="0" applyFont="1"/>
    <xf numFmtId="0" fontId="0" fillId="0" borderId="0" xfId="0" applyBorder="1"/>
    <xf numFmtId="165" fontId="0" fillId="0" borderId="0" xfId="0" applyNumberFormat="1"/>
    <xf numFmtId="0" fontId="0" fillId="0" borderId="1" xfId="0" applyFont="1" applyBorder="1"/>
    <xf numFmtId="164" fontId="0" fillId="0" borderId="1" xfId="2" applyNumberFormat="1" applyFont="1" applyBorder="1"/>
    <xf numFmtId="165" fontId="0" fillId="0" borderId="1" xfId="1" applyNumberFormat="1" applyFont="1" applyBorder="1"/>
    <xf numFmtId="165" fontId="1" fillId="0" borderId="1" xfId="1" applyNumberFormat="1" applyFont="1" applyBorder="1"/>
    <xf numFmtId="0" fontId="1" fillId="0" borderId="0" xfId="0" applyFont="1" applyBorder="1"/>
    <xf numFmtId="164" fontId="0" fillId="0" borderId="0" xfId="0" applyNumberFormat="1"/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0" fillId="0" borderId="1" xfId="0" applyNumberFormat="1" applyBorder="1"/>
    <xf numFmtId="165" fontId="1" fillId="0" borderId="0" xfId="1" applyNumberFormat="1" applyFont="1"/>
    <xf numFmtId="0" fontId="1" fillId="3" borderId="0" xfId="0" applyFont="1" applyFill="1"/>
    <xf numFmtId="0" fontId="0" fillId="3" borderId="0" xfId="0" applyFill="1"/>
    <xf numFmtId="0" fontId="1" fillId="2" borderId="0" xfId="0" applyFont="1" applyFill="1" applyAlignment="1">
      <alignment horizontal="left"/>
    </xf>
    <xf numFmtId="0" fontId="0" fillId="0" borderId="0" xfId="0" applyNumberFormat="1" applyFont="1"/>
    <xf numFmtId="0" fontId="5" fillId="0" borderId="0" xfId="0" applyFont="1"/>
    <xf numFmtId="0" fontId="1" fillId="3" borderId="0" xfId="0" applyFont="1" applyFill="1" applyAlignment="1">
      <alignment wrapText="1"/>
    </xf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/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4" fillId="0" borderId="1" xfId="0" applyFont="1" applyBorder="1"/>
    <xf numFmtId="0" fontId="1" fillId="5" borderId="0" xfId="0" applyFont="1" applyFill="1"/>
    <xf numFmtId="0" fontId="1" fillId="0" borderId="1" xfId="0" applyFont="1" applyBorder="1" applyAlignment="1">
      <alignment wrapText="1"/>
    </xf>
    <xf numFmtId="10" fontId="0" fillId="0" borderId="1" xfId="0" applyNumberFormat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0" fontId="3" fillId="0" borderId="1" xfId="0" applyNumberFormat="1" applyFont="1" applyBorder="1"/>
    <xf numFmtId="165" fontId="3" fillId="0" borderId="1" xfId="1" applyNumberFormat="1" applyFont="1" applyFill="1" applyBorder="1"/>
    <xf numFmtId="165" fontId="3" fillId="0" borderId="1" xfId="1" applyNumberFormat="1" applyFont="1" applyBorder="1"/>
    <xf numFmtId="165" fontId="4" fillId="0" borderId="0" xfId="1" applyNumberFormat="1" applyFont="1"/>
    <xf numFmtId="3" fontId="3" fillId="0" borderId="1" xfId="0" applyNumberFormat="1" applyFont="1" applyFill="1" applyBorder="1"/>
    <xf numFmtId="0" fontId="0" fillId="0" borderId="1" xfId="0" applyBorder="1" applyAlignment="1">
      <alignment horizontal="left"/>
    </xf>
    <xf numFmtId="165" fontId="0" fillId="4" borderId="1" xfId="1" applyNumberFormat="1" applyFont="1" applyFill="1" applyBorder="1"/>
    <xf numFmtId="164" fontId="1" fillId="0" borderId="1" xfId="2" applyNumberFormat="1" applyFont="1" applyBorder="1"/>
    <xf numFmtId="0" fontId="0" fillId="5" borderId="0" xfId="0" applyFont="1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vertical="top" wrapText="1"/>
    </xf>
    <xf numFmtId="3" fontId="0" fillId="0" borderId="0" xfId="0" applyNumberFormat="1" applyFont="1"/>
    <xf numFmtId="0" fontId="1" fillId="0" borderId="1" xfId="0" applyFont="1" applyBorder="1" applyAlignment="1">
      <alignment horizontal="left" indent="1"/>
    </xf>
    <xf numFmtId="0" fontId="1" fillId="0" borderId="1" xfId="0" applyNumberFormat="1" applyFont="1" applyBorder="1"/>
    <xf numFmtId="0" fontId="0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165" fontId="1" fillId="4" borderId="1" xfId="1" applyNumberFormat="1" applyFont="1" applyFill="1" applyBorder="1"/>
    <xf numFmtId="0" fontId="1" fillId="4" borderId="0" xfId="0" applyFont="1" applyFill="1"/>
    <xf numFmtId="3" fontId="0" fillId="4" borderId="1" xfId="1" applyNumberFormat="1" applyFont="1" applyFill="1" applyBorder="1"/>
    <xf numFmtId="3" fontId="1" fillId="4" borderId="1" xfId="1" applyNumberFormat="1" applyFont="1" applyFill="1" applyBorder="1"/>
    <xf numFmtId="3" fontId="0" fillId="4" borderId="1" xfId="0" applyNumberFormat="1" applyFill="1" applyBorder="1"/>
    <xf numFmtId="164" fontId="1" fillId="0" borderId="1" xfId="0" applyNumberFormat="1" applyFont="1" applyBorder="1"/>
    <xf numFmtId="3" fontId="3" fillId="0" borderId="1" xfId="1" applyNumberFormat="1" applyFont="1" applyFill="1" applyBorder="1"/>
    <xf numFmtId="0" fontId="0" fillId="0" borderId="5" xfId="0" applyBorder="1"/>
    <xf numFmtId="3" fontId="0" fillId="0" borderId="1" xfId="0" applyNumberFormat="1" applyFont="1" applyBorder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1" xfId="1" applyNumberFormat="1" applyFont="1" applyFill="1" applyBorder="1"/>
    <xf numFmtId="0" fontId="0" fillId="0" borderId="1" xfId="0" applyFont="1" applyFill="1" applyBorder="1"/>
    <xf numFmtId="165" fontId="0" fillId="0" borderId="1" xfId="1" applyNumberFormat="1" applyFont="1" applyFill="1" applyBorder="1"/>
    <xf numFmtId="3" fontId="0" fillId="3" borderId="0" xfId="0" applyNumberFormat="1" applyFill="1"/>
    <xf numFmtId="3" fontId="1" fillId="2" borderId="0" xfId="0" applyNumberFormat="1" applyFont="1" applyFill="1"/>
    <xf numFmtId="3" fontId="0" fillId="5" borderId="0" xfId="0" applyNumberFormat="1" applyFont="1" applyFill="1"/>
    <xf numFmtId="3" fontId="0" fillId="5" borderId="0" xfId="0" applyNumberFormat="1" applyFill="1"/>
    <xf numFmtId="164" fontId="0" fillId="0" borderId="1" xfId="2" applyNumberFormat="1" applyFont="1" applyFill="1" applyBorder="1"/>
    <xf numFmtId="165" fontId="0" fillId="0" borderId="0" xfId="1" applyNumberFormat="1" applyFont="1" applyFill="1"/>
    <xf numFmtId="164" fontId="0" fillId="0" borderId="0" xfId="2" applyNumberFormat="1" applyFont="1" applyFill="1"/>
    <xf numFmtId="164" fontId="0" fillId="4" borderId="1" xfId="2" applyNumberFormat="1" applyFont="1" applyFill="1" applyBorder="1"/>
    <xf numFmtId="0" fontId="3" fillId="4" borderId="0" xfId="0" applyFont="1" applyFill="1"/>
    <xf numFmtId="164" fontId="0" fillId="3" borderId="0" xfId="0" applyNumberFormat="1" applyFont="1" applyFill="1"/>
    <xf numFmtId="0" fontId="3" fillId="3" borderId="0" xfId="0" applyFont="1" applyFill="1" applyAlignment="1">
      <alignment horizontal="left"/>
    </xf>
    <xf numFmtId="164" fontId="3" fillId="3" borderId="0" xfId="0" applyNumberFormat="1" applyFont="1" applyFill="1"/>
    <xf numFmtId="3" fontId="0" fillId="3" borderId="0" xfId="0" applyNumberFormat="1" applyFont="1" applyFill="1"/>
    <xf numFmtId="3" fontId="0" fillId="0" borderId="1" xfId="0" applyNumberFormat="1" applyFill="1" applyBorder="1"/>
    <xf numFmtId="3" fontId="3" fillId="0" borderId="1" xfId="0" applyNumberFormat="1" applyFont="1" applyBorder="1"/>
    <xf numFmtId="0" fontId="1" fillId="0" borderId="6" xfId="0" applyFont="1" applyBorder="1"/>
    <xf numFmtId="0" fontId="0" fillId="0" borderId="6" xfId="0" applyFont="1" applyBorder="1"/>
    <xf numFmtId="165" fontId="0" fillId="0" borderId="6" xfId="1" applyNumberFormat="1" applyFont="1" applyBorder="1"/>
    <xf numFmtId="3" fontId="0" fillId="0" borderId="6" xfId="0" applyNumberFormat="1" applyBorder="1"/>
    <xf numFmtId="0" fontId="3" fillId="4" borderId="6" xfId="0" applyFont="1" applyFill="1" applyBorder="1"/>
    <xf numFmtId="165" fontId="3" fillId="4" borderId="6" xfId="1" applyNumberFormat="1" applyFont="1" applyFill="1" applyBorder="1"/>
    <xf numFmtId="0" fontId="4" fillId="0" borderId="6" xfId="0" applyFont="1" applyBorder="1"/>
    <xf numFmtId="165" fontId="4" fillId="0" borderId="6" xfId="1" applyNumberFormat="1" applyFont="1" applyBorder="1"/>
    <xf numFmtId="3" fontId="1" fillId="0" borderId="0" xfId="0" applyNumberFormat="1" applyFont="1"/>
    <xf numFmtId="3" fontId="3" fillId="3" borderId="0" xfId="0" applyNumberFormat="1" applyFont="1" applyFill="1"/>
    <xf numFmtId="165" fontId="5" fillId="0" borderId="0" xfId="0" applyNumberFormat="1" applyFont="1"/>
    <xf numFmtId="164" fontId="0" fillId="0" borderId="0" xfId="2" applyNumberFormat="1" applyFont="1" applyBorder="1"/>
    <xf numFmtId="0" fontId="3" fillId="0" borderId="0" xfId="0" applyFont="1"/>
    <xf numFmtId="165" fontId="3" fillId="0" borderId="0" xfId="1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99"/>
      <color rgb="FFFF505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A'!$A$4</c:f>
              <c:strCache>
                <c:ptCount val="1"/>
                <c:pt idx="0">
                  <c:v>PFT Jobs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A'!$B$4:$K$4</c:f>
              <c:numCache>
                <c:formatCode>_-* #,##0_-;\-* #,##0_-;_-* "-"??_-;_-@_-</c:formatCode>
                <c:ptCount val="10"/>
                <c:pt idx="0">
                  <c:v>286112</c:v>
                </c:pt>
                <c:pt idx="1">
                  <c:v>280170</c:v>
                </c:pt>
                <c:pt idx="2">
                  <c:v>284302</c:v>
                </c:pt>
                <c:pt idx="3">
                  <c:v>292712</c:v>
                </c:pt>
                <c:pt idx="4">
                  <c:v>302585</c:v>
                </c:pt>
                <c:pt idx="5">
                  <c:v>320153</c:v>
                </c:pt>
                <c:pt idx="6">
                  <c:v>342345</c:v>
                </c:pt>
                <c:pt idx="7">
                  <c:v>363263</c:v>
                </c:pt>
                <c:pt idx="8">
                  <c:v>385241</c:v>
                </c:pt>
                <c:pt idx="9">
                  <c:v>406520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8-43CA-9AD6-6D108E483ACF}"/>
            </c:ext>
          </c:extLst>
        </c:ser>
        <c:ser>
          <c:idx val="1"/>
          <c:order val="1"/>
          <c:tx>
            <c:strRef>
              <c:f>'Figure A'!$A$5</c:f>
              <c:strCache>
                <c:ptCount val="1"/>
                <c:pt idx="0">
                  <c:v>Other Jobs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A'!$B$5:$K$5</c:f>
              <c:numCache>
                <c:formatCode>_-* #,##0_-;\-* #,##0_-;_-* "-"??_-;_-@_-</c:formatCode>
                <c:ptCount val="10"/>
                <c:pt idx="0">
                  <c:v>31173</c:v>
                </c:pt>
                <c:pt idx="1">
                  <c:v>35448</c:v>
                </c:pt>
                <c:pt idx="2">
                  <c:v>37527</c:v>
                </c:pt>
                <c:pt idx="3">
                  <c:v>37935</c:v>
                </c:pt>
                <c:pt idx="4">
                  <c:v>41811</c:v>
                </c:pt>
                <c:pt idx="5">
                  <c:v>43362</c:v>
                </c:pt>
                <c:pt idx="6">
                  <c:v>45722</c:v>
                </c:pt>
                <c:pt idx="7">
                  <c:v>46087</c:v>
                </c:pt>
                <c:pt idx="8">
                  <c:v>47000</c:v>
                </c:pt>
                <c:pt idx="9">
                  <c:v>48049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8-43CA-9AD6-6D108E4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11584"/>
        <c:axId val="474916832"/>
      </c:barChart>
      <c:catAx>
        <c:axId val="4749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6832"/>
        <c:crosses val="autoZero"/>
        <c:auto val="1"/>
        <c:lblAlgn val="ctr"/>
        <c:lblOffset val="100"/>
        <c:noMultiLvlLbl val="0"/>
      </c:catAx>
      <c:valAx>
        <c:axId val="4749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Irish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'1.4'!$B$18:$K$18</c:f>
              <c:numCache>
                <c:formatCode>0.0%</c:formatCode>
                <c:ptCount val="10"/>
                <c:pt idx="0">
                  <c:v>0.69729167256561997</c:v>
                </c:pt>
                <c:pt idx="1">
                  <c:v>0.68960372754799071</c:v>
                </c:pt>
                <c:pt idx="2">
                  <c:v>0.68538239570187676</c:v>
                </c:pt>
                <c:pt idx="3">
                  <c:v>0.6836588921282799</c:v>
                </c:pt>
                <c:pt idx="4">
                  <c:v>0.67472972305869572</c:v>
                </c:pt>
                <c:pt idx="5">
                  <c:v>0.66503336321083562</c:v>
                </c:pt>
                <c:pt idx="6">
                  <c:v>0.66326302729528541</c:v>
                </c:pt>
                <c:pt idx="7">
                  <c:v>0.66027049923281533</c:v>
                </c:pt>
                <c:pt idx="8">
                  <c:v>0.65904615505450304</c:v>
                </c:pt>
                <c:pt idx="9">
                  <c:v>0.66428861962664842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4AB-95F3-F8E1FBDD4B59}"/>
            </c:ext>
          </c:extLst>
        </c:ser>
        <c:ser>
          <c:idx val="1"/>
          <c:order val="1"/>
          <c:tx>
            <c:strRef>
              <c:f>'1.4'!$A$19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'1.4'!$B$19:$K$19</c:f>
              <c:numCache>
                <c:formatCode>0.0%</c:formatCode>
                <c:ptCount val="10"/>
                <c:pt idx="0">
                  <c:v>0.30270832743438003</c:v>
                </c:pt>
                <c:pt idx="1">
                  <c:v>0.31039627245200929</c:v>
                </c:pt>
                <c:pt idx="2">
                  <c:v>0.31461760429812324</c:v>
                </c:pt>
                <c:pt idx="3">
                  <c:v>0.3163411078717201</c:v>
                </c:pt>
                <c:pt idx="4">
                  <c:v>0.32527027694130423</c:v>
                </c:pt>
                <c:pt idx="5">
                  <c:v>0.33496663678916444</c:v>
                </c:pt>
                <c:pt idx="6">
                  <c:v>0.33673697270471464</c:v>
                </c:pt>
                <c:pt idx="7">
                  <c:v>0.33972950076718467</c:v>
                </c:pt>
                <c:pt idx="8">
                  <c:v>0.34095384494549696</c:v>
                </c:pt>
                <c:pt idx="9">
                  <c:v>0.33571138037335158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A-44AB-95F3-F8E1FBDD4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262880"/>
        <c:axId val="374263208"/>
      </c:barChart>
      <c:catAx>
        <c:axId val="3742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3208"/>
        <c:crosses val="autoZero"/>
        <c:auto val="1"/>
        <c:lblAlgn val="ctr"/>
        <c:lblOffset val="100"/>
        <c:noMultiLvlLbl val="0"/>
      </c:catAx>
      <c:valAx>
        <c:axId val="374263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'1.5'!$A$17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'1.5'!$B$17:$K$17</c:f>
              <c:numCache>
                <c:formatCode>0.0%</c:formatCode>
                <c:ptCount val="10"/>
                <c:pt idx="0">
                  <c:v>0.58691074188562598</c:v>
                </c:pt>
                <c:pt idx="1">
                  <c:v>0.59731703596354069</c:v>
                </c:pt>
                <c:pt idx="2">
                  <c:v>0.61331023347785862</c:v>
                </c:pt>
                <c:pt idx="3">
                  <c:v>0.62537978179809417</c:v>
                </c:pt>
                <c:pt idx="4">
                  <c:v>0.62379895923394402</c:v>
                </c:pt>
                <c:pt idx="5">
                  <c:v>0.62219459775193398</c:v>
                </c:pt>
                <c:pt idx="6">
                  <c:v>0.62356188323081296</c:v>
                </c:pt>
                <c:pt idx="7">
                  <c:v>0.63406525387496726</c:v>
                </c:pt>
                <c:pt idx="8">
                  <c:v>0.64231652051085864</c:v>
                </c:pt>
                <c:pt idx="9">
                  <c:v>0.65105528420912095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8-4F4D-837E-AB5BC15C4889}"/>
            </c:ext>
          </c:extLst>
        </c:ser>
        <c:ser>
          <c:idx val="1"/>
          <c:order val="1"/>
          <c:tx>
            <c:strRef>
              <c:f>'1.5'!$A$18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'1.5'!$B$18:$K$18</c:f>
              <c:numCache>
                <c:formatCode>0.0%</c:formatCode>
                <c:ptCount val="10"/>
                <c:pt idx="0">
                  <c:v>0.41308925811437402</c:v>
                </c:pt>
                <c:pt idx="1">
                  <c:v>0.40268296403645931</c:v>
                </c:pt>
                <c:pt idx="2">
                  <c:v>0.38668976652214138</c:v>
                </c:pt>
                <c:pt idx="3">
                  <c:v>0.37462021820190583</c:v>
                </c:pt>
                <c:pt idx="4">
                  <c:v>0.37620104076605604</c:v>
                </c:pt>
                <c:pt idx="5">
                  <c:v>0.37780540224806608</c:v>
                </c:pt>
                <c:pt idx="6">
                  <c:v>0.37643811676918704</c:v>
                </c:pt>
                <c:pt idx="7">
                  <c:v>0.36593474612503268</c:v>
                </c:pt>
                <c:pt idx="8">
                  <c:v>0.35768347948914131</c:v>
                </c:pt>
                <c:pt idx="9">
                  <c:v>0.34894471579087905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8-4F4D-837E-AB5BC15C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031872"/>
        <c:axId val="288033408"/>
      </c:barChart>
      <c:catAx>
        <c:axId val="2880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3408"/>
        <c:crosses val="autoZero"/>
        <c:auto val="1"/>
        <c:lblAlgn val="ctr"/>
        <c:lblOffset val="100"/>
        <c:noMultiLvlLbl val="0"/>
      </c:catAx>
      <c:valAx>
        <c:axId val="288033408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'1.5'!$A$14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'1.5'!$B$14:$K$14</c:f>
              <c:numCache>
                <c:formatCode>0.0%</c:formatCode>
                <c:ptCount val="10"/>
                <c:pt idx="0">
                  <c:v>0.46051853312302837</c:v>
                </c:pt>
                <c:pt idx="1">
                  <c:v>0.46468628412993623</c:v>
                </c:pt>
                <c:pt idx="2">
                  <c:v>0.46643608953440274</c:v>
                </c:pt>
                <c:pt idx="3">
                  <c:v>0.46963631428959152</c:v>
                </c:pt>
                <c:pt idx="4">
                  <c:v>0.4684164615547024</c:v>
                </c:pt>
                <c:pt idx="5">
                  <c:v>0.46326145668109914</c:v>
                </c:pt>
                <c:pt idx="6">
                  <c:v>0.46040798199307581</c:v>
                </c:pt>
                <c:pt idx="7">
                  <c:v>0.46041190596072662</c:v>
                </c:pt>
                <c:pt idx="8">
                  <c:v>0.45445384083109258</c:v>
                </c:pt>
                <c:pt idx="9">
                  <c:v>0.45262791169440547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1-47E3-888B-FEB16253DEE7}"/>
            </c:ext>
          </c:extLst>
        </c:ser>
        <c:ser>
          <c:idx val="1"/>
          <c:order val="1"/>
          <c:tx>
            <c:strRef>
              <c:f>'1.5'!$A$15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'1.5'!$B$15:$K$15</c:f>
              <c:numCache>
                <c:formatCode>0.0%</c:formatCode>
                <c:ptCount val="10"/>
                <c:pt idx="0">
                  <c:v>0.53948146687697163</c:v>
                </c:pt>
                <c:pt idx="1">
                  <c:v>0.53531371587006382</c:v>
                </c:pt>
                <c:pt idx="2">
                  <c:v>0.53356391046559726</c:v>
                </c:pt>
                <c:pt idx="3">
                  <c:v>0.53036368571040848</c:v>
                </c:pt>
                <c:pt idx="4">
                  <c:v>0.5315835384452976</c:v>
                </c:pt>
                <c:pt idx="5">
                  <c:v>0.53673854331890081</c:v>
                </c:pt>
                <c:pt idx="6">
                  <c:v>0.53959201800692413</c:v>
                </c:pt>
                <c:pt idx="7">
                  <c:v>0.53958809403927344</c:v>
                </c:pt>
                <c:pt idx="8">
                  <c:v>0.54554615916890736</c:v>
                </c:pt>
                <c:pt idx="9">
                  <c:v>0.54737208830559447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1-47E3-888B-FEB16253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5980784"/>
        <c:axId val="735926336"/>
      </c:barChart>
      <c:catAx>
        <c:axId val="7359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26336"/>
        <c:crosses val="autoZero"/>
        <c:auto val="1"/>
        <c:lblAlgn val="ctr"/>
        <c:lblOffset val="100"/>
        <c:noMultiLvlLbl val="0"/>
      </c:catAx>
      <c:valAx>
        <c:axId val="735926336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'1.6'!$A$4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'1.6'!$B$4:$K$4</c:f>
              <c:numCache>
                <c:formatCode>#,##0</c:formatCode>
                <c:ptCount val="10"/>
                <c:pt idx="0">
                  <c:v>17165</c:v>
                </c:pt>
                <c:pt idx="1">
                  <c:v>19644</c:v>
                </c:pt>
                <c:pt idx="2">
                  <c:v>20944</c:v>
                </c:pt>
                <c:pt idx="3">
                  <c:v>20682</c:v>
                </c:pt>
                <c:pt idx="4">
                  <c:v>22479</c:v>
                </c:pt>
                <c:pt idx="5">
                  <c:v>22973</c:v>
                </c:pt>
                <c:pt idx="6">
                  <c:v>23632</c:v>
                </c:pt>
                <c:pt idx="7">
                  <c:v>23648</c:v>
                </c:pt>
                <c:pt idx="8">
                  <c:v>24785</c:v>
                </c:pt>
                <c:pt idx="9">
                  <c:v>25173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2-4E75-AA5B-A7FC86B14ED7}"/>
            </c:ext>
          </c:extLst>
        </c:ser>
        <c:ser>
          <c:idx val="1"/>
          <c:order val="1"/>
          <c:tx>
            <c:strRef>
              <c:f>'1.6'!$A$5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'1.6'!$B$5:$K$5</c:f>
              <c:numCache>
                <c:formatCode>#,##0</c:formatCode>
                <c:ptCount val="10"/>
                <c:pt idx="0">
                  <c:v>14008</c:v>
                </c:pt>
                <c:pt idx="1">
                  <c:v>15804</c:v>
                </c:pt>
                <c:pt idx="2">
                  <c:v>16583</c:v>
                </c:pt>
                <c:pt idx="3">
                  <c:v>17253</c:v>
                </c:pt>
                <c:pt idx="4">
                  <c:v>19332</c:v>
                </c:pt>
                <c:pt idx="5">
                  <c:v>20389</c:v>
                </c:pt>
                <c:pt idx="6">
                  <c:v>22090</c:v>
                </c:pt>
                <c:pt idx="7">
                  <c:v>22439</c:v>
                </c:pt>
                <c:pt idx="8">
                  <c:v>22215</c:v>
                </c:pt>
                <c:pt idx="9">
                  <c:v>22876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2-4E75-AA5B-A7FC86B14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60544"/>
        <c:axId val="288062080"/>
      </c:barChart>
      <c:catAx>
        <c:axId val="288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2080"/>
        <c:crosses val="autoZero"/>
        <c:auto val="1"/>
        <c:lblAlgn val="ctr"/>
        <c:lblOffset val="100"/>
        <c:noMultiLvlLbl val="0"/>
      </c:catAx>
      <c:valAx>
        <c:axId val="2880620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Churn in Employment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'1.7'!$A$4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'1.7'!$B$3:$K$3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'1.7'!$B$4:$K$4</c:f>
              <c:numCache>
                <c:formatCode>#,##0</c:formatCode>
                <c:ptCount val="10"/>
                <c:pt idx="0">
                  <c:v>15142</c:v>
                </c:pt>
                <c:pt idx="1">
                  <c:v>20995</c:v>
                </c:pt>
                <c:pt idx="2">
                  <c:v>25286</c:v>
                </c:pt>
                <c:pt idx="3">
                  <c:v>26035</c:v>
                </c:pt>
                <c:pt idx="4">
                  <c:v>26016</c:v>
                </c:pt>
                <c:pt idx="5">
                  <c:v>33287</c:v>
                </c:pt>
                <c:pt idx="6">
                  <c:v>37922</c:v>
                </c:pt>
                <c:pt idx="7">
                  <c:v>36818</c:v>
                </c:pt>
                <c:pt idx="8">
                  <c:v>40475</c:v>
                </c:pt>
                <c:pt idx="9">
                  <c:v>36601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4-4EAB-9D99-9414B345D4D0}"/>
            </c:ext>
          </c:extLst>
        </c:ser>
        <c:ser>
          <c:idx val="1"/>
          <c:order val="1"/>
          <c:tx>
            <c:strRef>
              <c:f>'1.7'!$A$5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'1.7'!$B$3:$K$3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'1.7'!$B$5:$K$5</c:f>
              <c:numCache>
                <c:formatCode>#,##0</c:formatCode>
                <c:ptCount val="10"/>
                <c:pt idx="0">
                  <c:v>-46479</c:v>
                </c:pt>
                <c:pt idx="1">
                  <c:v>-26937</c:v>
                </c:pt>
                <c:pt idx="2">
                  <c:v>-21154</c:v>
                </c:pt>
                <c:pt idx="3">
                  <c:v>-17625</c:v>
                </c:pt>
                <c:pt idx="4">
                  <c:v>-16143</c:v>
                </c:pt>
                <c:pt idx="5">
                  <c:v>-15719</c:v>
                </c:pt>
                <c:pt idx="6">
                  <c:v>-15730</c:v>
                </c:pt>
                <c:pt idx="7">
                  <c:v>-15900</c:v>
                </c:pt>
                <c:pt idx="8">
                  <c:v>-18497</c:v>
                </c:pt>
                <c:pt idx="9">
                  <c:v>-15322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356608"/>
        <c:axId val="288428032"/>
      </c:barChart>
      <c:lineChart>
        <c:grouping val="standard"/>
        <c:varyColors val="0"/>
        <c:ser>
          <c:idx val="2"/>
          <c:order val="2"/>
          <c:tx>
            <c:strRef>
              <c:f>'1.7'!$A$6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'1.7'!$B$3:$K$3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'1.7'!$B$6:$K$6</c:f>
              <c:numCache>
                <c:formatCode>#,##0</c:formatCode>
                <c:ptCount val="10"/>
                <c:pt idx="0">
                  <c:v>-31337</c:v>
                </c:pt>
                <c:pt idx="1">
                  <c:v>-5942</c:v>
                </c:pt>
                <c:pt idx="2">
                  <c:v>4132</c:v>
                </c:pt>
                <c:pt idx="3">
                  <c:v>8410</c:v>
                </c:pt>
                <c:pt idx="4">
                  <c:v>9873</c:v>
                </c:pt>
                <c:pt idx="5">
                  <c:v>17568</c:v>
                </c:pt>
                <c:pt idx="6">
                  <c:v>22192</c:v>
                </c:pt>
                <c:pt idx="7">
                  <c:v>20918</c:v>
                </c:pt>
                <c:pt idx="8">
                  <c:v>21978</c:v>
                </c:pt>
                <c:pt idx="9">
                  <c:v>21279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56608"/>
        <c:axId val="288428032"/>
      </c:lineChart>
      <c:catAx>
        <c:axId val="2883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rgbClr val="CC00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28032"/>
        <c:crosses val="autoZero"/>
        <c:auto val="1"/>
        <c:lblAlgn val="ctr"/>
        <c:lblOffset val="100"/>
        <c:noMultiLvlLbl val="0"/>
      </c:catAx>
      <c:valAx>
        <c:axId val="288428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3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Churn in Employment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'1.8'!$B$3:$K$3</c:f>
              <c:numCache>
                <c:formatCode>#,##0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'1.8'!$B$4:$K$4</c:f>
              <c:numCache>
                <c:formatCode>#,##0</c:formatCode>
                <c:ptCount val="10"/>
                <c:pt idx="0">
                  <c:v>9131</c:v>
                </c:pt>
                <c:pt idx="1">
                  <c:v>10034</c:v>
                </c:pt>
                <c:pt idx="2">
                  <c:v>12096</c:v>
                </c:pt>
                <c:pt idx="3">
                  <c:v>12033</c:v>
                </c:pt>
                <c:pt idx="4">
                  <c:v>13922</c:v>
                </c:pt>
                <c:pt idx="5">
                  <c:v>17000</c:v>
                </c:pt>
                <c:pt idx="6">
                  <c:v>18007</c:v>
                </c:pt>
                <c:pt idx="7">
                  <c:v>15595</c:v>
                </c:pt>
                <c:pt idx="8">
                  <c:v>17561</c:v>
                </c:pt>
                <c:pt idx="9">
                  <c:v>15308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9DB-B9BE-CD81199D49D6}"/>
            </c:ext>
          </c:extLst>
        </c:ser>
        <c:ser>
          <c:idx val="1"/>
          <c:order val="1"/>
          <c:tx>
            <c:strRef>
              <c:f>'1.8'!$A$5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'1.8'!$B$3:$K$3</c:f>
              <c:numCache>
                <c:formatCode>#,##0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'1.8'!$B$5:$K$5</c:f>
              <c:numCache>
                <c:formatCode>#,##0</c:formatCode>
                <c:ptCount val="10"/>
                <c:pt idx="0">
                  <c:v>-26620</c:v>
                </c:pt>
                <c:pt idx="1">
                  <c:v>-15234</c:v>
                </c:pt>
                <c:pt idx="2">
                  <c:v>-12663</c:v>
                </c:pt>
                <c:pt idx="3">
                  <c:v>-10334</c:v>
                </c:pt>
                <c:pt idx="4">
                  <c:v>-9323</c:v>
                </c:pt>
                <c:pt idx="5">
                  <c:v>-8184</c:v>
                </c:pt>
                <c:pt idx="6">
                  <c:v>-7422</c:v>
                </c:pt>
                <c:pt idx="7">
                  <c:v>-7996</c:v>
                </c:pt>
                <c:pt idx="8">
                  <c:v>-8113</c:v>
                </c:pt>
                <c:pt idx="9">
                  <c:v>-6707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473472"/>
        <c:axId val="288475008"/>
      </c:barChart>
      <c:lineChart>
        <c:grouping val="standard"/>
        <c:varyColors val="0"/>
        <c:ser>
          <c:idx val="2"/>
          <c:order val="2"/>
          <c:tx>
            <c:strRef>
              <c:f>'1.8'!$A$6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'1.8'!$B$3:$K$3</c:f>
              <c:numCache>
                <c:formatCode>#,##0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'1.8'!$B$6:$K$6</c:f>
              <c:numCache>
                <c:formatCode>#,##0</c:formatCode>
                <c:ptCount val="10"/>
                <c:pt idx="0">
                  <c:v>-17489</c:v>
                </c:pt>
                <c:pt idx="1">
                  <c:v>-5200</c:v>
                </c:pt>
                <c:pt idx="2">
                  <c:v>-567</c:v>
                </c:pt>
                <c:pt idx="3">
                  <c:v>1699</c:v>
                </c:pt>
                <c:pt idx="4">
                  <c:v>4599</c:v>
                </c:pt>
                <c:pt idx="5">
                  <c:v>8816</c:v>
                </c:pt>
                <c:pt idx="6">
                  <c:v>10585</c:v>
                </c:pt>
                <c:pt idx="7">
                  <c:v>7599</c:v>
                </c:pt>
                <c:pt idx="8">
                  <c:v>9448</c:v>
                </c:pt>
                <c:pt idx="9">
                  <c:v>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73472"/>
        <c:axId val="288475008"/>
      </c:lineChart>
      <c:catAx>
        <c:axId val="2884734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5008"/>
        <c:crosses val="autoZero"/>
        <c:auto val="1"/>
        <c:lblAlgn val="ctr"/>
        <c:lblOffset val="100"/>
        <c:noMultiLvlLbl val="0"/>
      </c:catAx>
      <c:valAx>
        <c:axId val="2884750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Churn in Employment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'1.9'!$A$4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'1.9'!$B$4:$K$4</c:f>
              <c:numCache>
                <c:formatCode>General</c:formatCode>
                <c:ptCount val="10"/>
                <c:pt idx="0">
                  <c:v>6011</c:v>
                </c:pt>
                <c:pt idx="1">
                  <c:v>10961</c:v>
                </c:pt>
                <c:pt idx="2">
                  <c:v>13190</c:v>
                </c:pt>
                <c:pt idx="3">
                  <c:v>14002</c:v>
                </c:pt>
                <c:pt idx="4">
                  <c:v>12094</c:v>
                </c:pt>
                <c:pt idx="5">
                  <c:v>16287</c:v>
                </c:pt>
                <c:pt idx="6">
                  <c:v>19915</c:v>
                </c:pt>
                <c:pt idx="7">
                  <c:v>21223</c:v>
                </c:pt>
                <c:pt idx="8">
                  <c:v>22914</c:v>
                </c:pt>
                <c:pt idx="9">
                  <c:v>21293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2-4D39-8D77-A83B74631938}"/>
            </c:ext>
          </c:extLst>
        </c:ser>
        <c:ser>
          <c:idx val="1"/>
          <c:order val="1"/>
          <c:tx>
            <c:strRef>
              <c:f>'1.9'!$A$5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'1.9'!$B$5:$K$5</c:f>
              <c:numCache>
                <c:formatCode>General</c:formatCode>
                <c:ptCount val="10"/>
                <c:pt idx="0">
                  <c:v>-19859</c:v>
                </c:pt>
                <c:pt idx="1">
                  <c:v>-11703</c:v>
                </c:pt>
                <c:pt idx="2">
                  <c:v>-8491</c:v>
                </c:pt>
                <c:pt idx="3">
                  <c:v>-7291</c:v>
                </c:pt>
                <c:pt idx="4">
                  <c:v>-6820</c:v>
                </c:pt>
                <c:pt idx="5">
                  <c:v>-7535</c:v>
                </c:pt>
                <c:pt idx="6">
                  <c:v>-8308</c:v>
                </c:pt>
                <c:pt idx="7">
                  <c:v>-7904</c:v>
                </c:pt>
                <c:pt idx="8">
                  <c:v>-10384</c:v>
                </c:pt>
                <c:pt idx="9">
                  <c:v>-8615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74432"/>
        <c:axId val="289475968"/>
      </c:barChart>
      <c:lineChart>
        <c:grouping val="standard"/>
        <c:varyColors val="0"/>
        <c:ser>
          <c:idx val="2"/>
          <c:order val="2"/>
          <c:tx>
            <c:strRef>
              <c:f>'1.9'!$A$6</c:f>
              <c:strCache>
                <c:ptCount val="1"/>
                <c:pt idx="0">
                  <c:v>PFT net change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'1.9'!$B$3:$K$3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'1.9'!$B$6:$K$6</c:f>
              <c:numCache>
                <c:formatCode>General</c:formatCode>
                <c:ptCount val="10"/>
                <c:pt idx="0">
                  <c:v>-13848</c:v>
                </c:pt>
                <c:pt idx="1">
                  <c:v>-742</c:v>
                </c:pt>
                <c:pt idx="2">
                  <c:v>4699</c:v>
                </c:pt>
                <c:pt idx="3">
                  <c:v>6711</c:v>
                </c:pt>
                <c:pt idx="4">
                  <c:v>5274</c:v>
                </c:pt>
                <c:pt idx="5">
                  <c:v>8752</c:v>
                </c:pt>
                <c:pt idx="6">
                  <c:v>11607</c:v>
                </c:pt>
                <c:pt idx="7">
                  <c:v>13319</c:v>
                </c:pt>
                <c:pt idx="8">
                  <c:v>12530</c:v>
                </c:pt>
                <c:pt idx="9">
                  <c:v>12678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474432"/>
        <c:axId val="289475968"/>
      </c:lineChart>
      <c:catAx>
        <c:axId val="2894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5968"/>
        <c:crosses val="autoZero"/>
        <c:auto val="1"/>
        <c:lblAlgn val="ctr"/>
        <c:lblOffset val="100"/>
        <c:noMultiLvlLbl val="0"/>
      </c:catAx>
      <c:valAx>
        <c:axId val="2894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0.35414802594788053</c:v>
                </c:pt>
                <c:pt idx="1">
                  <c:v>0.35127958025484529</c:v>
                </c:pt>
                <c:pt idx="2">
                  <c:v>0.35261799072816935</c:v>
                </c:pt>
                <c:pt idx="3">
                  <c:v>0.3565210855721665</c:v>
                </c:pt>
                <c:pt idx="4">
                  <c:v>0.36043095328585356</c:v>
                </c:pt>
                <c:pt idx="5">
                  <c:v>0.36379481060617891</c:v>
                </c:pt>
                <c:pt idx="6">
                  <c:v>0.36791540697249853</c:v>
                </c:pt>
                <c:pt idx="7">
                  <c:v>0.37367967560692944</c:v>
                </c:pt>
                <c:pt idx="8">
                  <c:v>0.38032296666242688</c:v>
                </c:pt>
                <c:pt idx="9">
                  <c:v>0.38208206238315456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9-41F7-8A30-724A07BFCA24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0.43885960742646235</c:v>
                </c:pt>
                <c:pt idx="1">
                  <c:v>0.44194239211907055</c:v>
                </c:pt>
                <c:pt idx="2">
                  <c:v>0.43972606594396102</c:v>
                </c:pt>
                <c:pt idx="3">
                  <c:v>0.43884090846975865</c:v>
                </c:pt>
                <c:pt idx="4">
                  <c:v>0.43603285027347688</c:v>
                </c:pt>
                <c:pt idx="5">
                  <c:v>0.43513882424965561</c:v>
                </c:pt>
                <c:pt idx="6">
                  <c:v>0.43445354832113803</c:v>
                </c:pt>
                <c:pt idx="7">
                  <c:v>0.43023374249510687</c:v>
                </c:pt>
                <c:pt idx="8">
                  <c:v>0.42127136000581455</c:v>
                </c:pt>
                <c:pt idx="9">
                  <c:v>0.41862884974908982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9-41F7-8A30-724A07BFCA24}"/>
            </c:ext>
          </c:extLst>
        </c:ser>
        <c:ser>
          <c:idx val="2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0.20699236662565709</c:v>
                </c:pt>
                <c:pt idx="1">
                  <c:v>0.20677802762608416</c:v>
                </c:pt>
                <c:pt idx="2">
                  <c:v>0.20765594332786966</c:v>
                </c:pt>
                <c:pt idx="3">
                  <c:v>0.20463800595807483</c:v>
                </c:pt>
                <c:pt idx="4">
                  <c:v>0.20353619644066956</c:v>
                </c:pt>
                <c:pt idx="5">
                  <c:v>0.20106636514416545</c:v>
                </c:pt>
                <c:pt idx="6">
                  <c:v>0.19763104470636347</c:v>
                </c:pt>
                <c:pt idx="7">
                  <c:v>0.19608658189796374</c:v>
                </c:pt>
                <c:pt idx="8">
                  <c:v>0.19840567333175857</c:v>
                </c:pt>
                <c:pt idx="9">
                  <c:v>0.19928908786775559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9-41F7-8A30-724A07BF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522048"/>
        <c:axId val="289523584"/>
      </c:barChart>
      <c:catAx>
        <c:axId val="28952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523584"/>
        <c:crosses val="autoZero"/>
        <c:auto val="1"/>
        <c:lblAlgn val="ctr"/>
        <c:lblOffset val="100"/>
        <c:noMultiLvlLbl val="0"/>
      </c:catAx>
      <c:valAx>
        <c:axId val="28952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5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'2.2'!$A$21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'2.2'!$B$21:$K$21</c:f>
              <c:numCache>
                <c:formatCode>0.0%</c:formatCode>
                <c:ptCount val="10"/>
                <c:pt idx="0">
                  <c:v>0.32589121386301217</c:v>
                </c:pt>
                <c:pt idx="1">
                  <c:v>0.31997971602434078</c:v>
                </c:pt>
                <c:pt idx="2">
                  <c:v>0.31094973468830489</c:v>
                </c:pt>
                <c:pt idx="3">
                  <c:v>0.3098250728862974</c:v>
                </c:pt>
                <c:pt idx="4">
                  <c:v>0.31147610349861421</c:v>
                </c:pt>
                <c:pt idx="5">
                  <c:v>0.31413205855990439</c:v>
                </c:pt>
                <c:pt idx="6">
                  <c:v>0.31965880893300247</c:v>
                </c:pt>
                <c:pt idx="7">
                  <c:v>0.3265362946462953</c:v>
                </c:pt>
                <c:pt idx="8">
                  <c:v>0.32455525198180052</c:v>
                </c:pt>
                <c:pt idx="9">
                  <c:v>0.32820260318547695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7-469C-A597-326BC16F0CA9}"/>
            </c:ext>
          </c:extLst>
        </c:ser>
        <c:ser>
          <c:idx val="1"/>
          <c:order val="1"/>
          <c:tx>
            <c:strRef>
              <c:f>'2.2'!$A$22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'2.2'!$B$22:$K$22</c:f>
              <c:numCache>
                <c:formatCode>0.0%</c:formatCode>
                <c:ptCount val="10"/>
                <c:pt idx="0">
                  <c:v>0.44424781266812019</c:v>
                </c:pt>
                <c:pt idx="1">
                  <c:v>0.44976041391069171</c:v>
                </c:pt>
                <c:pt idx="2">
                  <c:v>0.45652061608401412</c:v>
                </c:pt>
                <c:pt idx="3">
                  <c:v>0.46309766763848398</c:v>
                </c:pt>
                <c:pt idx="4">
                  <c:v>0.46057447513734229</c:v>
                </c:pt>
                <c:pt idx="5">
                  <c:v>0.45956910002323803</c:v>
                </c:pt>
                <c:pt idx="6">
                  <c:v>0.45665012406947891</c:v>
                </c:pt>
                <c:pt idx="7">
                  <c:v>0.44962351672699485</c:v>
                </c:pt>
                <c:pt idx="8">
                  <c:v>0.44859100012903441</c:v>
                </c:pt>
                <c:pt idx="9">
                  <c:v>0.44426485699606094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7-469C-A597-326BC16F0CA9}"/>
            </c:ext>
          </c:extLst>
        </c:ser>
        <c:ser>
          <c:idx val="2"/>
          <c:order val="2"/>
          <c:tx>
            <c:strRef>
              <c:f>'2.2'!$A$23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'2.2'!$B$23:$K$23</c:f>
              <c:numCache>
                <c:formatCode>0.0%</c:formatCode>
                <c:ptCount val="10"/>
                <c:pt idx="0">
                  <c:v>0.22986097346886769</c:v>
                </c:pt>
                <c:pt idx="1">
                  <c:v>0.23025987006496751</c:v>
                </c:pt>
                <c:pt idx="2">
                  <c:v>0.23252964922768099</c:v>
                </c:pt>
                <c:pt idx="3">
                  <c:v>0.22707725947521865</c:v>
                </c:pt>
                <c:pt idx="4">
                  <c:v>0.22794942136404348</c:v>
                </c:pt>
                <c:pt idx="5">
                  <c:v>0.22629884141685755</c:v>
                </c:pt>
                <c:pt idx="6">
                  <c:v>0.22369106699751862</c:v>
                </c:pt>
                <c:pt idx="7">
                  <c:v>0.22384018862670987</c:v>
                </c:pt>
                <c:pt idx="8">
                  <c:v>0.22685374788916504</c:v>
                </c:pt>
                <c:pt idx="9">
                  <c:v>0.22753253981846205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7-469C-A597-326BC16F0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001120"/>
        <c:axId val="753997512"/>
      </c:barChart>
      <c:catAx>
        <c:axId val="7540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97512"/>
        <c:crosses val="autoZero"/>
        <c:auto val="1"/>
        <c:lblAlgn val="ctr"/>
        <c:lblOffset val="100"/>
        <c:noMultiLvlLbl val="0"/>
      </c:catAx>
      <c:valAx>
        <c:axId val="753997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0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'2.3'!$A$23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'2.3'!$B$23:$K$23</c:f>
              <c:numCache>
                <c:formatCode>0.0%</c:formatCode>
                <c:ptCount val="10"/>
                <c:pt idx="0">
                  <c:v>0.38170721603932506</c:v>
                </c:pt>
                <c:pt idx="1">
                  <c:v>0.38083440896031978</c:v>
                </c:pt>
                <c:pt idx="2">
                  <c:v>0.39056189138513853</c:v>
                </c:pt>
                <c:pt idx="3">
                  <c:v>0.39771850403827358</c:v>
                </c:pt>
                <c:pt idx="4">
                  <c:v>0.40360479146194322</c:v>
                </c:pt>
                <c:pt idx="5">
                  <c:v>0.40791444985784897</c:v>
                </c:pt>
                <c:pt idx="6">
                  <c:v>0.41085870435286648</c:v>
                </c:pt>
                <c:pt idx="7">
                  <c:v>0.41460116011189729</c:v>
                </c:pt>
                <c:pt idx="8">
                  <c:v>0.42834574915214935</c:v>
                </c:pt>
                <c:pt idx="9">
                  <c:v>0.42791070323027058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81F-A017-7AB1E12F8CAA}"/>
            </c:ext>
          </c:extLst>
        </c:ser>
        <c:ser>
          <c:idx val="1"/>
          <c:order val="1"/>
          <c:tx>
            <c:strRef>
              <c:f>'2.3'!$A$22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'2.3'!$B$22:$K$22</c:f>
              <c:numCache>
                <c:formatCode>0.0%</c:formatCode>
                <c:ptCount val="10"/>
                <c:pt idx="0">
                  <c:v>0.43360442959321754</c:v>
                </c:pt>
                <c:pt idx="1">
                  <c:v>0.4345602420507696</c:v>
                </c:pt>
                <c:pt idx="2">
                  <c:v>0.42443263150113236</c:v>
                </c:pt>
                <c:pt idx="3">
                  <c:v>0.41744045475590308</c:v>
                </c:pt>
                <c:pt idx="4">
                  <c:v>0.4143893125023323</c:v>
                </c:pt>
                <c:pt idx="5">
                  <c:v>0.41343533603086036</c:v>
                </c:pt>
                <c:pt idx="6">
                  <c:v>0.41470093019404347</c:v>
                </c:pt>
                <c:pt idx="7">
                  <c:v>0.41340299489879873</c:v>
                </c:pt>
                <c:pt idx="8">
                  <c:v>0.39774582838149897</c:v>
                </c:pt>
                <c:pt idx="9">
                  <c:v>0.39682344586474377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4-481F-A017-7AB1E12F8CAA}"/>
            </c:ext>
          </c:extLst>
        </c:ser>
        <c:ser>
          <c:idx val="0"/>
          <c:order val="2"/>
          <c:tx>
            <c:strRef>
              <c:f>'2.3'!$A$21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'2.3'!$B$21:$K$21</c:f>
              <c:numCache>
                <c:formatCode>0.0%</c:formatCode>
                <c:ptCount val="10"/>
                <c:pt idx="0">
                  <c:v>0.1846883543674574</c:v>
                </c:pt>
                <c:pt idx="1">
                  <c:v>0.18460534898891062</c:v>
                </c:pt>
                <c:pt idx="2">
                  <c:v>0.18500547711372908</c:v>
                </c:pt>
                <c:pt idx="3">
                  <c:v>0.18484104120582334</c:v>
                </c:pt>
                <c:pt idx="4">
                  <c:v>0.18200589603572451</c:v>
                </c:pt>
                <c:pt idx="5">
                  <c:v>0.17865021411129067</c:v>
                </c:pt>
                <c:pt idx="6">
                  <c:v>0.17444036545309008</c:v>
                </c:pt>
                <c:pt idx="7">
                  <c:v>0.17199584498930393</c:v>
                </c:pt>
                <c:pt idx="8">
                  <c:v>0.17390842246635169</c:v>
                </c:pt>
                <c:pt idx="9">
                  <c:v>0.17526585090498562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4-481F-A017-7AB1E12F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246656"/>
        <c:axId val="290248192"/>
      </c:barChart>
      <c:catAx>
        <c:axId val="2902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48192"/>
        <c:crosses val="autoZero"/>
        <c:auto val="1"/>
        <c:lblAlgn val="ctr"/>
        <c:lblOffset val="100"/>
        <c:noMultiLvlLbl val="0"/>
      </c:catAx>
      <c:valAx>
        <c:axId val="2902481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B'!$B$4:$K$4</c:f>
              <c:numCache>
                <c:formatCode>_-* #,##0_-;\-* #,##0_-;_-* "-"??_-;_-@_-</c:formatCode>
                <c:ptCount val="10"/>
                <c:pt idx="0">
                  <c:v>-736</c:v>
                </c:pt>
                <c:pt idx="1">
                  <c:v>4275</c:v>
                </c:pt>
                <c:pt idx="2">
                  <c:v>2079</c:v>
                </c:pt>
                <c:pt idx="3">
                  <c:v>408</c:v>
                </c:pt>
                <c:pt idx="4">
                  <c:v>3876</c:v>
                </c:pt>
                <c:pt idx="5">
                  <c:v>1551</c:v>
                </c:pt>
                <c:pt idx="6">
                  <c:v>2360</c:v>
                </c:pt>
                <c:pt idx="7">
                  <c:v>365</c:v>
                </c:pt>
                <c:pt idx="8">
                  <c:v>913</c:v>
                </c:pt>
                <c:pt idx="9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7-4D5D-9C75-2A22DE1C4FA3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B'!$B$5:$K$5</c:f>
              <c:numCache>
                <c:formatCode>_-* #,##0_-;\-* #,##0_-;_-* "-"??_-;_-@_-</c:formatCode>
                <c:ptCount val="10"/>
                <c:pt idx="0">
                  <c:v>-31337</c:v>
                </c:pt>
                <c:pt idx="1">
                  <c:v>-5942</c:v>
                </c:pt>
                <c:pt idx="2">
                  <c:v>4132</c:v>
                </c:pt>
                <c:pt idx="3">
                  <c:v>8410</c:v>
                </c:pt>
                <c:pt idx="4">
                  <c:v>9873</c:v>
                </c:pt>
                <c:pt idx="5">
                  <c:v>17568</c:v>
                </c:pt>
                <c:pt idx="6">
                  <c:v>22192</c:v>
                </c:pt>
                <c:pt idx="7">
                  <c:v>20918</c:v>
                </c:pt>
                <c:pt idx="8">
                  <c:v>21978</c:v>
                </c:pt>
                <c:pt idx="9">
                  <c:v>21279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7-4D5D-9C75-2A22DE1C4FA3}"/>
            </c:ext>
          </c:extLst>
        </c:ser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B'!$B$6:$K$6</c:f>
              <c:numCache>
                <c:formatCode>_-* #,##0_-;\-* #,##0_-;_-* "-"??_-;_-@_-</c:formatCode>
                <c:ptCount val="10"/>
                <c:pt idx="0">
                  <c:v>9475</c:v>
                </c:pt>
                <c:pt idx="1">
                  <c:v>11459</c:v>
                </c:pt>
                <c:pt idx="2">
                  <c:v>9865</c:v>
                </c:pt>
                <c:pt idx="3">
                  <c:v>9194</c:v>
                </c:pt>
                <c:pt idx="4">
                  <c:v>11070</c:v>
                </c:pt>
                <c:pt idx="5">
                  <c:v>10497</c:v>
                </c:pt>
                <c:pt idx="6">
                  <c:v>10702</c:v>
                </c:pt>
                <c:pt idx="7">
                  <c:v>9373</c:v>
                </c:pt>
                <c:pt idx="8">
                  <c:v>9931</c:v>
                </c:pt>
                <c:pt idx="9">
                  <c:v>8522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7-4D5D-9C75-2A22DE1C4FA3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B'!$B$7:$K$7</c:f>
              <c:numCache>
                <c:formatCode>_-* #,##0_-;\-* #,##0_-;_-* "-"??_-;_-@_-</c:formatCode>
                <c:ptCount val="10"/>
                <c:pt idx="0">
                  <c:v>-10211</c:v>
                </c:pt>
                <c:pt idx="1">
                  <c:v>-7184</c:v>
                </c:pt>
                <c:pt idx="2">
                  <c:v>-7786</c:v>
                </c:pt>
                <c:pt idx="3">
                  <c:v>-8786</c:v>
                </c:pt>
                <c:pt idx="4">
                  <c:v>-7194</c:v>
                </c:pt>
                <c:pt idx="5">
                  <c:v>-8946</c:v>
                </c:pt>
                <c:pt idx="6">
                  <c:v>-8342</c:v>
                </c:pt>
                <c:pt idx="7">
                  <c:v>-9008</c:v>
                </c:pt>
                <c:pt idx="8">
                  <c:v>-9018</c:v>
                </c:pt>
                <c:pt idx="9">
                  <c:v>-7473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A7-4D5D-9C75-2A22DE1C4FA3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B'!$B$8:$K$8</c:f>
              <c:numCache>
                <c:formatCode>_-* #,##0_-;\-* #,##0_-;_-* "-"??_-;_-@_-</c:formatCode>
                <c:ptCount val="10"/>
                <c:pt idx="0">
                  <c:v>15142</c:v>
                </c:pt>
                <c:pt idx="1">
                  <c:v>20995</c:v>
                </c:pt>
                <c:pt idx="2">
                  <c:v>25286</c:v>
                </c:pt>
                <c:pt idx="3">
                  <c:v>26035</c:v>
                </c:pt>
                <c:pt idx="4">
                  <c:v>26016</c:v>
                </c:pt>
                <c:pt idx="5">
                  <c:v>33287</c:v>
                </c:pt>
                <c:pt idx="6">
                  <c:v>37922</c:v>
                </c:pt>
                <c:pt idx="7">
                  <c:v>36818</c:v>
                </c:pt>
                <c:pt idx="8">
                  <c:v>40475</c:v>
                </c:pt>
                <c:pt idx="9">
                  <c:v>36601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A7-4D5D-9C75-2A22DE1C4FA3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B'!$B$9:$K$9</c:f>
              <c:numCache>
                <c:formatCode>_-* #,##0_-;\-* #,##0_-;_-* "-"??_-;_-@_-</c:formatCode>
                <c:ptCount val="10"/>
                <c:pt idx="0">
                  <c:v>-46479</c:v>
                </c:pt>
                <c:pt idx="1">
                  <c:v>-26937</c:v>
                </c:pt>
                <c:pt idx="2">
                  <c:v>-21154</c:v>
                </c:pt>
                <c:pt idx="3">
                  <c:v>-17625</c:v>
                </c:pt>
                <c:pt idx="4">
                  <c:v>-16143</c:v>
                </c:pt>
                <c:pt idx="5">
                  <c:v>-15719</c:v>
                </c:pt>
                <c:pt idx="6">
                  <c:v>-15730</c:v>
                </c:pt>
                <c:pt idx="7">
                  <c:v>-15900</c:v>
                </c:pt>
                <c:pt idx="8">
                  <c:v>-18497</c:v>
                </c:pt>
                <c:pt idx="9">
                  <c:v>-15322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A7-4D5D-9C75-2A22DE1C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887744"/>
        <c:axId val="265889280"/>
      </c:lineChart>
      <c:catAx>
        <c:axId val="265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9280"/>
        <c:crosses val="autoZero"/>
        <c:auto val="1"/>
        <c:lblAlgn val="ctr"/>
        <c:lblOffset val="100"/>
        <c:noMultiLvlLbl val="0"/>
      </c:catAx>
      <c:valAx>
        <c:axId val="26588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 '!$A$25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'3.2 '!$B$25:$K$25</c:f>
              <c:numCache>
                <c:formatCode>0.0%</c:formatCode>
                <c:ptCount val="10"/>
                <c:pt idx="0">
                  <c:v>5.5223129403869815E-2</c:v>
                </c:pt>
                <c:pt idx="1">
                  <c:v>5.0919084841346322E-2</c:v>
                </c:pt>
                <c:pt idx="2">
                  <c:v>4.8543450274707883E-2</c:v>
                </c:pt>
                <c:pt idx="3">
                  <c:v>4.8467435568066902E-2</c:v>
                </c:pt>
                <c:pt idx="4">
                  <c:v>4.9007716839896229E-2</c:v>
                </c:pt>
                <c:pt idx="5">
                  <c:v>4.6974415357657118E-2</c:v>
                </c:pt>
                <c:pt idx="6">
                  <c:v>5.065065942251238E-2</c:v>
                </c:pt>
                <c:pt idx="7">
                  <c:v>5.2686345705453073E-2</c:v>
                </c:pt>
                <c:pt idx="8">
                  <c:v>5.3491191228347966E-2</c:v>
                </c:pt>
                <c:pt idx="9">
                  <c:v>5.7064843058152119E-2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2-4286-B333-0E3EDDBD994E}"/>
            </c:ext>
          </c:extLst>
        </c:ser>
        <c:ser>
          <c:idx val="1"/>
          <c:order val="1"/>
          <c:tx>
            <c:strRef>
              <c:f>'3.2 '!$A$26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'3.2 '!$B$26:$K$26</c:f>
              <c:numCache>
                <c:formatCode>0.0%</c:formatCode>
                <c:ptCount val="10"/>
                <c:pt idx="0">
                  <c:v>0.58296051895761103</c:v>
                </c:pt>
                <c:pt idx="1">
                  <c:v>0.57472248991683617</c:v>
                </c:pt>
                <c:pt idx="2">
                  <c:v>0.56367876413110007</c:v>
                </c:pt>
                <c:pt idx="3">
                  <c:v>0.55573054743228845</c:v>
                </c:pt>
                <c:pt idx="4">
                  <c:v>0.54581026818910394</c:v>
                </c:pt>
                <c:pt idx="5">
                  <c:v>0.53592188734761192</c:v>
                </c:pt>
                <c:pt idx="6">
                  <c:v>0.52813974207305492</c:v>
                </c:pt>
                <c:pt idx="7">
                  <c:v>0.5159154662049259</c:v>
                </c:pt>
                <c:pt idx="8">
                  <c:v>0.50546021840873634</c:v>
                </c:pt>
                <c:pt idx="9">
                  <c:v>0.50073797107153395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2-4286-B333-0E3EDDBD994E}"/>
            </c:ext>
          </c:extLst>
        </c:ser>
        <c:ser>
          <c:idx val="2"/>
          <c:order val="2"/>
          <c:tx>
            <c:strRef>
              <c:f>'3.2 '!$A$27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'3.2 '!$B$27:$K$27</c:f>
              <c:numCache>
                <c:formatCode>0.0%</c:formatCode>
                <c:ptCount val="10"/>
                <c:pt idx="0">
                  <c:v>0.15677427021585952</c:v>
                </c:pt>
                <c:pt idx="1">
                  <c:v>0.15732947853089196</c:v>
                </c:pt>
                <c:pt idx="2">
                  <c:v>0.15852508951748492</c:v>
                </c:pt>
                <c:pt idx="3">
                  <c:v>0.15846292601601575</c:v>
                </c:pt>
                <c:pt idx="4">
                  <c:v>0.1614290199448089</c:v>
                </c:pt>
                <c:pt idx="5">
                  <c:v>0.17011553850815078</c:v>
                </c:pt>
                <c:pt idx="6">
                  <c:v>0.17237874074398632</c:v>
                </c:pt>
                <c:pt idx="7">
                  <c:v>0.17396211560219454</c:v>
                </c:pt>
                <c:pt idx="8">
                  <c:v>0.17781077299664366</c:v>
                </c:pt>
                <c:pt idx="9">
                  <c:v>0.17510577585358653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2-4286-B333-0E3EDDBD994E}"/>
            </c:ext>
          </c:extLst>
        </c:ser>
        <c:ser>
          <c:idx val="3"/>
          <c:order val="3"/>
          <c:tx>
            <c:strRef>
              <c:f>'3.2 '!$A$28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'!$B$24:$K$24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'3.2 '!$B$28:$K$28</c:f>
              <c:numCache>
                <c:formatCode>0.0%</c:formatCode>
                <c:ptCount val="10"/>
                <c:pt idx="0">
                  <c:v>0.20504208142265964</c:v>
                </c:pt>
                <c:pt idx="1">
                  <c:v>0.21702894671092551</c:v>
                </c:pt>
                <c:pt idx="2">
                  <c:v>0.22925269607670717</c:v>
                </c:pt>
                <c:pt idx="3">
                  <c:v>0.23733909098362896</c:v>
                </c:pt>
                <c:pt idx="4">
                  <c:v>0.24375299502619099</c:v>
                </c:pt>
                <c:pt idx="5">
                  <c:v>0.24698815878658018</c:v>
                </c:pt>
                <c:pt idx="6">
                  <c:v>0.24883085776044633</c:v>
                </c:pt>
                <c:pt idx="7">
                  <c:v>0.25743607248742645</c:v>
                </c:pt>
                <c:pt idx="8">
                  <c:v>0.263237817366272</c:v>
                </c:pt>
                <c:pt idx="9">
                  <c:v>0.26709141001672737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2-4286-B333-0E3EDDBD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417888"/>
        <c:axId val="892416576"/>
      </c:barChart>
      <c:catAx>
        <c:axId val="8924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6576"/>
        <c:crosses val="autoZero"/>
        <c:auto val="1"/>
        <c:lblAlgn val="ctr"/>
        <c:lblOffset val="100"/>
        <c:noMultiLvlLbl val="0"/>
      </c:catAx>
      <c:valAx>
        <c:axId val="892416576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'!$B$24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E-4EF5-83DF-4C9FE5E6B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9E-4EF5-83DF-4C9FE5E6B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9E-4EF5-83DF-4C9FE5E6B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9E-4EF5-83DF-4C9FE5E6B5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'!$A$25:$A$28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'!$B$25:$B$28</c:f>
              <c:numCache>
                <c:formatCode>0.0%</c:formatCode>
                <c:ptCount val="4"/>
                <c:pt idx="0">
                  <c:v>5.5223129403869815E-2</c:v>
                </c:pt>
                <c:pt idx="1">
                  <c:v>0.58296051895761103</c:v>
                </c:pt>
                <c:pt idx="2">
                  <c:v>0.15677427021585952</c:v>
                </c:pt>
                <c:pt idx="3">
                  <c:v>0.20504208142265964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9E-4EF5-83DF-4C9FE5E6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'!$K$24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7-4867-89D6-B25C801CB9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7-4867-89D6-B25C801CB9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7-4867-89D6-B25C801CB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7-4867-89D6-B25C801CB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'!$A$25:$A$28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'!$K$25:$K$28</c:f>
              <c:numCache>
                <c:formatCode>0.0%</c:formatCode>
                <c:ptCount val="4"/>
                <c:pt idx="0">
                  <c:v>5.7064843058152119E-2</c:v>
                </c:pt>
                <c:pt idx="1">
                  <c:v>0.50073797107153395</c:v>
                </c:pt>
                <c:pt idx="2">
                  <c:v>0.17510577585358653</c:v>
                </c:pt>
                <c:pt idx="3">
                  <c:v>0.26709141001672737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7-4867-89D6-B25C801CB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43719535058115E-2"/>
          <c:y val="0.15196093535827201"/>
          <c:w val="0.94975628046494187"/>
          <c:h val="0.69250194462874926"/>
        </c:manualLayout>
      </c:layout>
      <c:lineChart>
        <c:grouping val="standard"/>
        <c:varyColors val="0"/>
        <c:ser>
          <c:idx val="0"/>
          <c:order val="0"/>
          <c:tx>
            <c:strRef>
              <c:f>'3.3'!$A$4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'3.3'!$B$4:$K$4</c:f>
              <c:numCache>
                <c:formatCode>_-* #,##0_-;\-* #,##0_-;_-* "-"??_-;_-@_-</c:formatCode>
                <c:ptCount val="10"/>
                <c:pt idx="0">
                  <c:v>15369</c:v>
                </c:pt>
                <c:pt idx="1">
                  <c:v>13830</c:v>
                </c:pt>
                <c:pt idx="2">
                  <c:v>13303</c:v>
                </c:pt>
                <c:pt idx="3">
                  <c:v>13605</c:v>
                </c:pt>
                <c:pt idx="4">
                  <c:v>14179</c:v>
                </c:pt>
                <c:pt idx="5">
                  <c:v>14303</c:v>
                </c:pt>
                <c:pt idx="6">
                  <c:v>16257</c:v>
                </c:pt>
                <c:pt idx="7">
                  <c:v>18099</c:v>
                </c:pt>
                <c:pt idx="8">
                  <c:v>19512</c:v>
                </c:pt>
                <c:pt idx="9">
                  <c:v>22038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1-4815-AADD-837B983BCBF2}"/>
            </c:ext>
          </c:extLst>
        </c:ser>
        <c:ser>
          <c:idx val="1"/>
          <c:order val="1"/>
          <c:tx>
            <c:strRef>
              <c:f>'3.3'!$A$5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'3.3'!$B$5:$K$5</c:f>
              <c:numCache>
                <c:formatCode>_-* #,##0_-;\-* #,##0_-;_-* "-"??_-;_-@_-</c:formatCode>
                <c:ptCount val="10"/>
                <c:pt idx="0">
                  <c:v>83136</c:v>
                </c:pt>
                <c:pt idx="1">
                  <c:v>80003</c:v>
                </c:pt>
                <c:pt idx="2">
                  <c:v>79567</c:v>
                </c:pt>
                <c:pt idx="3">
                  <c:v>80193</c:v>
                </c:pt>
                <c:pt idx="4">
                  <c:v>81497</c:v>
                </c:pt>
                <c:pt idx="5">
                  <c:v>85861</c:v>
                </c:pt>
                <c:pt idx="6">
                  <c:v>90661</c:v>
                </c:pt>
                <c:pt idx="7">
                  <c:v>93354</c:v>
                </c:pt>
                <c:pt idx="8">
                  <c:v>97961</c:v>
                </c:pt>
                <c:pt idx="9">
                  <c:v>102083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1-4815-AADD-837B983BCBF2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'3.3'!$B$7:$K$7</c:f>
              <c:numCache>
                <c:formatCode>#,##0</c:formatCode>
                <c:ptCount val="10"/>
                <c:pt idx="0">
                  <c:v>26723</c:v>
                </c:pt>
                <c:pt idx="1">
                  <c:v>25947</c:v>
                </c:pt>
                <c:pt idx="2">
                  <c:v>25540</c:v>
                </c:pt>
                <c:pt idx="3">
                  <c:v>26100</c:v>
                </c:pt>
                <c:pt idx="4">
                  <c:v>27696</c:v>
                </c:pt>
                <c:pt idx="5">
                  <c:v>30524</c:v>
                </c:pt>
                <c:pt idx="6">
                  <c:v>32466</c:v>
                </c:pt>
                <c:pt idx="7">
                  <c:v>34090</c:v>
                </c:pt>
                <c:pt idx="8">
                  <c:v>36129</c:v>
                </c:pt>
                <c:pt idx="9">
                  <c:v>37044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1-4815-AADD-837B983BCBF2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'3.3'!$B$8:$K$8</c:f>
              <c:numCache>
                <c:formatCode>_-* #,##0_-;\-* #,##0_-;_-* "-"??_-;_-@_-</c:formatCode>
                <c:ptCount val="10"/>
                <c:pt idx="0">
                  <c:v>16040</c:v>
                </c:pt>
                <c:pt idx="1">
                  <c:v>16288</c:v>
                </c:pt>
                <c:pt idx="2">
                  <c:v>17091</c:v>
                </c:pt>
                <c:pt idx="3">
                  <c:v>17302</c:v>
                </c:pt>
                <c:pt idx="4">
                  <c:v>18427</c:v>
                </c:pt>
                <c:pt idx="5">
                  <c:v>19927</c:v>
                </c:pt>
                <c:pt idx="6">
                  <c:v>21816</c:v>
                </c:pt>
                <c:pt idx="7">
                  <c:v>23256</c:v>
                </c:pt>
                <c:pt idx="8">
                  <c:v>24645</c:v>
                </c:pt>
                <c:pt idx="9">
                  <c:v>25683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1-4815-AADD-837B983B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89344"/>
        <c:axId val="291295232"/>
      </c:lineChart>
      <c:catAx>
        <c:axId val="2912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95232"/>
        <c:crosses val="autoZero"/>
        <c:auto val="1"/>
        <c:lblAlgn val="ctr"/>
        <c:lblOffset val="100"/>
        <c:noMultiLvlLbl val="0"/>
      </c:catAx>
      <c:valAx>
        <c:axId val="29129523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55678941635869E-2"/>
          <c:y val="0.90790344129817235"/>
          <c:w val="0.84954303656119556"/>
          <c:h val="7.1504546456876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F-4ED4-9000-44B13D69CF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7F-4ED4-9000-44B13D69CF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7F-4ED4-9000-44B13D69CF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7F-4ED4-9000-44B13D69CF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'!$B$13:$B$14,'3.4 '!$B$16:$B$17)</c:f>
              <c:numCache>
                <c:formatCode>0.0%</c:formatCode>
                <c:ptCount val="4"/>
                <c:pt idx="0">
                  <c:v>0.10879321573180055</c:v>
                </c:pt>
                <c:pt idx="1">
                  <c:v>0.58849845683381941</c:v>
                </c:pt>
                <c:pt idx="2">
                  <c:v>0.18916527451369028</c:v>
                </c:pt>
                <c:pt idx="3">
                  <c:v>0.11354305292068975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D-4DEE-9671-801D3A532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4F-4A77-9F4F-29A9AAF55E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4F-4A77-9F4F-29A9AAF55E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4F-4A77-9F4F-29A9AAF55E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4F-4A77-9F4F-29A9AAF55E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'!$K$13:$K$14,'3.4 '!$K$16:$K$17)</c:f>
              <c:numCache>
                <c:formatCode>0.0%</c:formatCode>
                <c:ptCount val="4"/>
                <c:pt idx="0">
                  <c:v>0.11794613803733515</c:v>
                </c:pt>
                <c:pt idx="1">
                  <c:v>0.5463424815893132</c:v>
                </c:pt>
                <c:pt idx="2">
                  <c:v>0.19825740709025519</c:v>
                </c:pt>
                <c:pt idx="3">
                  <c:v>0.13745397328309641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3-4596-9BB6-F48DD048D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'3.4 '!$A$13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'3.4 '!$B$13:$K$13</c:f>
              <c:numCache>
                <c:formatCode>0.0%</c:formatCode>
                <c:ptCount val="10"/>
                <c:pt idx="0">
                  <c:v>0.10879321573180055</c:v>
                </c:pt>
                <c:pt idx="1">
                  <c:v>0.10164035629244202</c:v>
                </c:pt>
                <c:pt idx="2">
                  <c:v>9.8176397222160719E-2</c:v>
                </c:pt>
                <c:pt idx="3">
                  <c:v>9.9161807580174927E-2</c:v>
                </c:pt>
                <c:pt idx="4">
                  <c:v>9.9993652987679746E-2</c:v>
                </c:pt>
                <c:pt idx="5">
                  <c:v>9.496398101118747E-2</c:v>
                </c:pt>
                <c:pt idx="6">
                  <c:v>0.1008498759305211</c:v>
                </c:pt>
                <c:pt idx="7">
                  <c:v>0.10722219918364445</c:v>
                </c:pt>
                <c:pt idx="8">
                  <c:v>0.10946607797045672</c:v>
                </c:pt>
                <c:pt idx="9">
                  <c:v>0.11794613803733515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2-4552-A092-989A19C008D0}"/>
            </c:ext>
          </c:extLst>
        </c:ser>
        <c:ser>
          <c:idx val="1"/>
          <c:order val="1"/>
          <c:tx>
            <c:strRef>
              <c:f>'3.4 '!$A$14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'3.4 '!$B$14:$K$14</c:f>
              <c:numCache>
                <c:formatCode>0.0%</c:formatCode>
                <c:ptCount val="10"/>
                <c:pt idx="0">
                  <c:v>0.58849845683381941</c:v>
                </c:pt>
                <c:pt idx="1">
                  <c:v>0.58796337125554865</c:v>
                </c:pt>
                <c:pt idx="2">
                  <c:v>0.587205998479716</c:v>
                </c:pt>
                <c:pt idx="3">
                  <c:v>0.58449708454810501</c:v>
                </c:pt>
                <c:pt idx="4">
                  <c:v>0.57473607007101601</c:v>
                </c:pt>
                <c:pt idx="5">
                  <c:v>0.57006938219964809</c:v>
                </c:pt>
                <c:pt idx="6">
                  <c:v>0.56241315136476422</c:v>
                </c:pt>
                <c:pt idx="7">
                  <c:v>0.55304830004917094</c:v>
                </c:pt>
                <c:pt idx="8">
                  <c:v>0.54958007708404633</c:v>
                </c:pt>
                <c:pt idx="9">
                  <c:v>0.5463424815893132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2-4552-A092-989A19C008D0}"/>
            </c:ext>
          </c:extLst>
        </c:ser>
        <c:ser>
          <c:idx val="2"/>
          <c:order val="2"/>
          <c:tx>
            <c:strRef>
              <c:f>'3.4 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'3.4 '!$B$16:$K$16</c:f>
              <c:numCache>
                <c:formatCode>0.0%</c:formatCode>
                <c:ptCount val="10"/>
                <c:pt idx="0">
                  <c:v>0.18916527451369028</c:v>
                </c:pt>
                <c:pt idx="1">
                  <c:v>0.19069141899638417</c:v>
                </c:pt>
                <c:pt idx="2">
                  <c:v>0.18848569383251784</c:v>
                </c:pt>
                <c:pt idx="3">
                  <c:v>0.19023323615160351</c:v>
                </c:pt>
                <c:pt idx="4">
                  <c:v>0.19531872580201554</c:v>
                </c:pt>
                <c:pt idx="5">
                  <c:v>0.20266241742190352</c:v>
                </c:pt>
                <c:pt idx="6">
                  <c:v>0.20140198511166252</c:v>
                </c:pt>
                <c:pt idx="7">
                  <c:v>0.20195617272614175</c:v>
                </c:pt>
                <c:pt idx="8">
                  <c:v>0.20269064836995854</c:v>
                </c:pt>
                <c:pt idx="9">
                  <c:v>0.19825740709025519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2-4552-A092-989A19C008D0}"/>
            </c:ext>
          </c:extLst>
        </c:ser>
        <c:ser>
          <c:idx val="3"/>
          <c:order val="3"/>
          <c:tx>
            <c:strRef>
              <c:f>'3.4 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'3.4 '!$B$17:$K$17</c:f>
              <c:numCache>
                <c:formatCode>0.0%</c:formatCode>
                <c:ptCount val="10"/>
                <c:pt idx="0">
                  <c:v>0.11354305292068975</c:v>
                </c:pt>
                <c:pt idx="1">
                  <c:v>0.11970485345562513</c:v>
                </c:pt>
                <c:pt idx="2">
                  <c:v>0.12613191046560543</c:v>
                </c:pt>
                <c:pt idx="3">
                  <c:v>0.12610787172011662</c:v>
                </c:pt>
                <c:pt idx="4">
                  <c:v>0.12995155113928872</c:v>
                </c:pt>
                <c:pt idx="5">
                  <c:v>0.13230421936726089</c:v>
                </c:pt>
                <c:pt idx="6">
                  <c:v>0.1353349875930521</c:v>
                </c:pt>
                <c:pt idx="7">
                  <c:v>0.13777332804104289</c:v>
                </c:pt>
                <c:pt idx="8">
                  <c:v>0.13826319657553843</c:v>
                </c:pt>
                <c:pt idx="9">
                  <c:v>0.13745397328309641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2-4552-A092-989A19C00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308752"/>
        <c:axId val="685303504"/>
      </c:barChart>
      <c:catAx>
        <c:axId val="6853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303504"/>
        <c:crosses val="autoZero"/>
        <c:auto val="1"/>
        <c:lblAlgn val="ctr"/>
        <c:lblOffset val="100"/>
        <c:noMultiLvlLbl val="0"/>
      </c:catAx>
      <c:valAx>
        <c:axId val="6853035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3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282852019732E-2"/>
          <c:y val="4.9079754601226995E-2"/>
          <c:w val="0.89652778551195955"/>
          <c:h val="0.77910406904658391"/>
        </c:manualLayout>
      </c:layout>
      <c:lineChart>
        <c:grouping val="standard"/>
        <c:varyColors val="0"/>
        <c:ser>
          <c:idx val="0"/>
          <c:order val="0"/>
          <c:tx>
            <c:strRef>
              <c:f>'3.6'!$A$6</c:f>
              <c:strCache>
                <c:ptCount val="1"/>
                <c:pt idx="0">
                  <c:v>Total 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'3.6'!$B$6:$K$6</c:f>
              <c:numCache>
                <c:formatCode>_-* #,##0_-;\-* #,##0_-;_-* "-"??_-;_-@_-</c:formatCode>
                <c:ptCount val="10"/>
                <c:pt idx="0">
                  <c:v>84087</c:v>
                </c:pt>
                <c:pt idx="1">
                  <c:v>81453</c:v>
                </c:pt>
                <c:pt idx="2">
                  <c:v>81186</c:v>
                </c:pt>
                <c:pt idx="3">
                  <c:v>83058</c:v>
                </c:pt>
                <c:pt idx="4">
                  <c:v>84307</c:v>
                </c:pt>
                <c:pt idx="5">
                  <c:v>86452</c:v>
                </c:pt>
                <c:pt idx="6">
                  <c:v>91228</c:v>
                </c:pt>
                <c:pt idx="7">
                  <c:v>95099</c:v>
                </c:pt>
                <c:pt idx="8">
                  <c:v>97858</c:v>
                </c:pt>
                <c:pt idx="9">
                  <c:v>102637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8-4D29-8B3E-B3682D03186E}"/>
            </c:ext>
          </c:extLst>
        </c:ser>
        <c:ser>
          <c:idx val="1"/>
          <c:order val="1"/>
          <c:tx>
            <c:strRef>
              <c:f>'3.6'!$A$7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'3.6'!$B$7:$K$7</c:f>
              <c:numCache>
                <c:formatCode>#,##0</c:formatCode>
                <c:ptCount val="10"/>
                <c:pt idx="0">
                  <c:v>18132</c:v>
                </c:pt>
                <c:pt idx="1">
                  <c:v>18132</c:v>
                </c:pt>
                <c:pt idx="2">
                  <c:v>19529</c:v>
                </c:pt>
                <c:pt idx="3">
                  <c:v>20284</c:v>
                </c:pt>
                <c:pt idx="4">
                  <c:v>21150</c:v>
                </c:pt>
                <c:pt idx="5">
                  <c:v>23939</c:v>
                </c:pt>
                <c:pt idx="6">
                  <c:v>26547</c:v>
                </c:pt>
                <c:pt idx="7">
                  <c:v>29104</c:v>
                </c:pt>
                <c:pt idx="8">
                  <c:v>32371</c:v>
                </c:pt>
                <c:pt idx="9">
                  <c:v>34140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8-4D29-8B3E-B3682D03186E}"/>
            </c:ext>
          </c:extLst>
        </c:ser>
        <c:ser>
          <c:idx val="2"/>
          <c:order val="2"/>
          <c:tx>
            <c:strRef>
              <c:f>'3.6'!$A$8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'3.6'!$B$8:$K$8</c:f>
              <c:numCache>
                <c:formatCode>_-* #,##0_-;\-* #,##0_-;_-* "-"??_-;_-@_-</c:formatCode>
                <c:ptCount val="10"/>
                <c:pt idx="0">
                  <c:v>42625</c:v>
                </c:pt>
                <c:pt idx="1">
                  <c:v>44517</c:v>
                </c:pt>
                <c:pt idx="2">
                  <c:v>48086</c:v>
                </c:pt>
                <c:pt idx="3">
                  <c:v>52170</c:v>
                </c:pt>
                <c:pt idx="4">
                  <c:v>55329</c:v>
                </c:pt>
                <c:pt idx="5">
                  <c:v>59147</c:v>
                </c:pt>
                <c:pt idx="6">
                  <c:v>63370</c:v>
                </c:pt>
                <c:pt idx="7">
                  <c:v>70261</c:v>
                </c:pt>
                <c:pt idx="8">
                  <c:v>76765</c:v>
                </c:pt>
                <c:pt idx="9">
                  <c:v>82895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8-4D29-8B3E-B3682D03186E}"/>
            </c:ext>
          </c:extLst>
        </c:ser>
        <c:ser>
          <c:idx val="3"/>
          <c:order val="3"/>
          <c:tx>
            <c:strRef>
              <c:f>'3.6'!$A$9</c:f>
              <c:strCache>
                <c:ptCount val="1"/>
                <c:pt idx="0">
                  <c:v>Total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'3.6'!$B$9:$K$9</c:f>
              <c:numCache>
                <c:formatCode>_-* #,##0_-;\-* #,##0_-;_-* "-"??_-;_-@_-</c:formatCode>
                <c:ptCount val="10"/>
                <c:pt idx="0">
                  <c:v>60757</c:v>
                </c:pt>
                <c:pt idx="1">
                  <c:v>62649</c:v>
                </c:pt>
                <c:pt idx="2">
                  <c:v>67615</c:v>
                </c:pt>
                <c:pt idx="3">
                  <c:v>72454</c:v>
                </c:pt>
                <c:pt idx="4">
                  <c:v>76479</c:v>
                </c:pt>
                <c:pt idx="5">
                  <c:v>83086</c:v>
                </c:pt>
                <c:pt idx="6">
                  <c:v>89917</c:v>
                </c:pt>
                <c:pt idx="7">
                  <c:v>99365</c:v>
                </c:pt>
                <c:pt idx="8">
                  <c:v>109136</c:v>
                </c:pt>
                <c:pt idx="9">
                  <c:v>117035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8-4D29-8B3E-B3682D031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00992"/>
        <c:axId val="292502528"/>
      </c:lineChart>
      <c:catAx>
        <c:axId val="2925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2528"/>
        <c:crosses val="autoZero"/>
        <c:auto val="1"/>
        <c:lblAlgn val="ctr"/>
        <c:lblOffset val="100"/>
        <c:noMultiLvlLbl val="0"/>
      </c:catAx>
      <c:valAx>
        <c:axId val="29250252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54-4495-B21E-09EE8442B6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54-4495-B21E-09EE8442B6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54-4495-B21E-09EE8442B6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'3.7'!$B$15:$B$17</c:f>
              <c:numCache>
                <c:formatCode>0.0%</c:formatCode>
                <c:ptCount val="3"/>
                <c:pt idx="0">
                  <c:v>0.58053492032807708</c:v>
                </c:pt>
                <c:pt idx="1">
                  <c:v>0.12518295545552457</c:v>
                </c:pt>
                <c:pt idx="2">
                  <c:v>0.29428212421639832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1-4623-A034-68C473E58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70-4981-B7FB-A3E093A6DB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70-4981-B7FB-A3E093A6DB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70-4981-B7FB-A3E093A6D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'3.7'!$K$15:$K$17</c:f>
              <c:numCache>
                <c:formatCode>0.0%</c:formatCode>
                <c:ptCount val="3"/>
                <c:pt idx="0">
                  <c:v>0.46722841327069448</c:v>
                </c:pt>
                <c:pt idx="1">
                  <c:v>0.15541352562001529</c:v>
                </c:pt>
                <c:pt idx="2">
                  <c:v>0.37735806110929021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6-4A45-9394-12FCEDD7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B'!$B$6:$K$6</c:f>
              <c:numCache>
                <c:formatCode>_-* #,##0_-;\-* #,##0_-;_-* "-"??_-;_-@_-</c:formatCode>
                <c:ptCount val="10"/>
                <c:pt idx="0">
                  <c:v>9475</c:v>
                </c:pt>
                <c:pt idx="1">
                  <c:v>11459</c:v>
                </c:pt>
                <c:pt idx="2">
                  <c:v>9865</c:v>
                </c:pt>
                <c:pt idx="3">
                  <c:v>9194</c:v>
                </c:pt>
                <c:pt idx="4">
                  <c:v>11070</c:v>
                </c:pt>
                <c:pt idx="5">
                  <c:v>10497</c:v>
                </c:pt>
                <c:pt idx="6">
                  <c:v>10702</c:v>
                </c:pt>
                <c:pt idx="7">
                  <c:v>9373</c:v>
                </c:pt>
                <c:pt idx="8">
                  <c:v>9931</c:v>
                </c:pt>
                <c:pt idx="9">
                  <c:v>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5-4679-BF9F-CE2072C24972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B'!$B$7:$K$7</c:f>
              <c:numCache>
                <c:formatCode>_-* #,##0_-;\-* #,##0_-;_-* "-"??_-;_-@_-</c:formatCode>
                <c:ptCount val="10"/>
                <c:pt idx="0">
                  <c:v>-10211</c:v>
                </c:pt>
                <c:pt idx="1">
                  <c:v>-7184</c:v>
                </c:pt>
                <c:pt idx="2">
                  <c:v>-7786</c:v>
                </c:pt>
                <c:pt idx="3">
                  <c:v>-8786</c:v>
                </c:pt>
                <c:pt idx="4">
                  <c:v>-7194</c:v>
                </c:pt>
                <c:pt idx="5">
                  <c:v>-8946</c:v>
                </c:pt>
                <c:pt idx="6">
                  <c:v>-8342</c:v>
                </c:pt>
                <c:pt idx="7">
                  <c:v>-9008</c:v>
                </c:pt>
                <c:pt idx="8">
                  <c:v>-9018</c:v>
                </c:pt>
                <c:pt idx="9">
                  <c:v>-7473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5-4679-BF9F-CE2072C24972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B'!$B$8:$K$8</c:f>
              <c:numCache>
                <c:formatCode>_-* #,##0_-;\-* #,##0_-;_-* "-"??_-;_-@_-</c:formatCode>
                <c:ptCount val="10"/>
                <c:pt idx="0">
                  <c:v>15142</c:v>
                </c:pt>
                <c:pt idx="1">
                  <c:v>20995</c:v>
                </c:pt>
                <c:pt idx="2">
                  <c:v>25286</c:v>
                </c:pt>
                <c:pt idx="3">
                  <c:v>26035</c:v>
                </c:pt>
                <c:pt idx="4">
                  <c:v>26016</c:v>
                </c:pt>
                <c:pt idx="5">
                  <c:v>33287</c:v>
                </c:pt>
                <c:pt idx="6">
                  <c:v>37922</c:v>
                </c:pt>
                <c:pt idx="7">
                  <c:v>36818</c:v>
                </c:pt>
                <c:pt idx="8">
                  <c:v>40475</c:v>
                </c:pt>
                <c:pt idx="9">
                  <c:v>36601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5-4679-BF9F-CE2072C24972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B'!$B$9:$K$9</c:f>
              <c:numCache>
                <c:formatCode>_-* #,##0_-;\-* #,##0_-;_-* "-"??_-;_-@_-</c:formatCode>
                <c:ptCount val="10"/>
                <c:pt idx="0">
                  <c:v>-46479</c:v>
                </c:pt>
                <c:pt idx="1">
                  <c:v>-26937</c:v>
                </c:pt>
                <c:pt idx="2">
                  <c:v>-21154</c:v>
                </c:pt>
                <c:pt idx="3">
                  <c:v>-17625</c:v>
                </c:pt>
                <c:pt idx="4">
                  <c:v>-16143</c:v>
                </c:pt>
                <c:pt idx="5">
                  <c:v>-15719</c:v>
                </c:pt>
                <c:pt idx="6">
                  <c:v>-15730</c:v>
                </c:pt>
                <c:pt idx="7">
                  <c:v>-15900</c:v>
                </c:pt>
                <c:pt idx="8">
                  <c:v>-18497</c:v>
                </c:pt>
                <c:pt idx="9">
                  <c:v>-15322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5920512"/>
        <c:axId val="265922048"/>
      </c:barChart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B'!$B$4:$K$4</c:f>
              <c:numCache>
                <c:formatCode>_-* #,##0_-;\-* #,##0_-;_-* "-"??_-;_-@_-</c:formatCode>
                <c:ptCount val="10"/>
                <c:pt idx="0">
                  <c:v>-736</c:v>
                </c:pt>
                <c:pt idx="1">
                  <c:v>4275</c:v>
                </c:pt>
                <c:pt idx="2">
                  <c:v>2079</c:v>
                </c:pt>
                <c:pt idx="3">
                  <c:v>408</c:v>
                </c:pt>
                <c:pt idx="4">
                  <c:v>3876</c:v>
                </c:pt>
                <c:pt idx="5">
                  <c:v>1551</c:v>
                </c:pt>
                <c:pt idx="6">
                  <c:v>2360</c:v>
                </c:pt>
                <c:pt idx="7">
                  <c:v>365</c:v>
                </c:pt>
                <c:pt idx="8">
                  <c:v>913</c:v>
                </c:pt>
                <c:pt idx="9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95-4679-BF9F-CE2072C24972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B'!$B$5:$K$5</c:f>
              <c:numCache>
                <c:formatCode>_-* #,##0_-;\-* #,##0_-;_-* "-"??_-;_-@_-</c:formatCode>
                <c:ptCount val="10"/>
                <c:pt idx="0">
                  <c:v>-31337</c:v>
                </c:pt>
                <c:pt idx="1">
                  <c:v>-5942</c:v>
                </c:pt>
                <c:pt idx="2">
                  <c:v>4132</c:v>
                </c:pt>
                <c:pt idx="3">
                  <c:v>8410</c:v>
                </c:pt>
                <c:pt idx="4">
                  <c:v>9873</c:v>
                </c:pt>
                <c:pt idx="5">
                  <c:v>17568</c:v>
                </c:pt>
                <c:pt idx="6">
                  <c:v>22192</c:v>
                </c:pt>
                <c:pt idx="7">
                  <c:v>20918</c:v>
                </c:pt>
                <c:pt idx="8">
                  <c:v>21978</c:v>
                </c:pt>
                <c:pt idx="9">
                  <c:v>21279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20512"/>
        <c:axId val="265922048"/>
      </c:lineChart>
      <c:catAx>
        <c:axId val="26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2048"/>
        <c:crosses val="autoZero"/>
        <c:auto val="1"/>
        <c:lblAlgn val="ctr"/>
        <c:lblOffset val="100"/>
        <c:noMultiLvlLbl val="0"/>
      </c:catAx>
      <c:valAx>
        <c:axId val="2659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'3.7'!$A$15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'3.7'!$B$15:$K$15</c:f>
              <c:numCache>
                <c:formatCode>0.0%</c:formatCode>
                <c:ptCount val="10"/>
                <c:pt idx="0">
                  <c:v>0.58053492032807708</c:v>
                </c:pt>
                <c:pt idx="1">
                  <c:v>0.56524545113877667</c:v>
                </c:pt>
                <c:pt idx="2">
                  <c:v>0.54560117203513414</c:v>
                </c:pt>
                <c:pt idx="3">
                  <c:v>0.53409383198724214</c:v>
                </c:pt>
                <c:pt idx="4">
                  <c:v>0.52434291542796019</c:v>
                </c:pt>
                <c:pt idx="5">
                  <c:v>0.50992697802262621</c:v>
                </c:pt>
                <c:pt idx="6">
                  <c:v>0.50361864804438439</c:v>
                </c:pt>
                <c:pt idx="7">
                  <c:v>0.4890313888431792</c:v>
                </c:pt>
                <c:pt idx="8">
                  <c:v>0.47275766447336637</c:v>
                </c:pt>
                <c:pt idx="9">
                  <c:v>0.46722841327069448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B-4A8D-BEFB-DDC5BE613F0B}"/>
            </c:ext>
          </c:extLst>
        </c:ser>
        <c:ser>
          <c:idx val="1"/>
          <c:order val="1"/>
          <c:tx>
            <c:strRef>
              <c:f>'3.7'!$A$16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'3.7'!$B$16:$K$16</c:f>
              <c:numCache>
                <c:formatCode>0.0%</c:formatCode>
                <c:ptCount val="10"/>
                <c:pt idx="0">
                  <c:v>0.12518295545552457</c:v>
                </c:pt>
                <c:pt idx="1">
                  <c:v>0.12582753882666445</c:v>
                </c:pt>
                <c:pt idx="2">
                  <c:v>0.13124239756453249</c:v>
                </c:pt>
                <c:pt idx="3">
                  <c:v>0.13043366428314213</c:v>
                </c:pt>
                <c:pt idx="4">
                  <c:v>0.13154130334730635</c:v>
                </c:pt>
                <c:pt idx="5">
                  <c:v>0.14120138258089632</c:v>
                </c:pt>
                <c:pt idx="6">
                  <c:v>0.14655110546799524</c:v>
                </c:pt>
                <c:pt idx="7">
                  <c:v>0.14966266249794308</c:v>
                </c:pt>
                <c:pt idx="8">
                  <c:v>0.15638617544469888</c:v>
                </c:pt>
                <c:pt idx="9">
                  <c:v>0.15541352562001529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B-4A8D-BEFB-DDC5BE613F0B}"/>
            </c:ext>
          </c:extLst>
        </c:ser>
        <c:ser>
          <c:idx val="2"/>
          <c:order val="2"/>
          <c:tx>
            <c:strRef>
              <c:f>'3.7'!$A$17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'3.7'!$B$17:$K$17</c:f>
              <c:numCache>
                <c:formatCode>0.0%</c:formatCode>
                <c:ptCount val="10"/>
                <c:pt idx="0">
                  <c:v>0.29428212421639832</c:v>
                </c:pt>
                <c:pt idx="1">
                  <c:v>0.30892701003455886</c:v>
                </c:pt>
                <c:pt idx="2">
                  <c:v>0.32315643040033332</c:v>
                </c:pt>
                <c:pt idx="3">
                  <c:v>0.33547250372961573</c:v>
                </c:pt>
                <c:pt idx="4">
                  <c:v>0.34411578122473352</c:v>
                </c:pt>
                <c:pt idx="5">
                  <c:v>0.34887163939647747</c:v>
                </c:pt>
                <c:pt idx="6">
                  <c:v>0.3498302464876204</c:v>
                </c:pt>
                <c:pt idx="7">
                  <c:v>0.36130594865887772</c:v>
                </c:pt>
                <c:pt idx="8">
                  <c:v>0.37085616008193473</c:v>
                </c:pt>
                <c:pt idx="9">
                  <c:v>0.37735806110929021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B-4A8D-BEFB-DDC5BE61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4598280"/>
        <c:axId val="784588768"/>
      </c:barChart>
      <c:catAx>
        <c:axId val="78459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88768"/>
        <c:crosses val="autoZero"/>
        <c:auto val="1"/>
        <c:lblAlgn val="ctr"/>
        <c:lblOffset val="100"/>
        <c:noMultiLvlLbl val="0"/>
      </c:catAx>
      <c:valAx>
        <c:axId val="784588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9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C'!$A$3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C'!$B$3:$K$3</c:f>
              <c:numCache>
                <c:formatCode>_-* #,##0_-;\-* #,##0_-;_-* "-"??_-;_-@_-</c:formatCode>
                <c:ptCount val="10"/>
                <c:pt idx="0">
                  <c:v>101326</c:v>
                </c:pt>
                <c:pt idx="1">
                  <c:v>98418</c:v>
                </c:pt>
                <c:pt idx="2">
                  <c:v>100250</c:v>
                </c:pt>
                <c:pt idx="3">
                  <c:v>104358</c:v>
                </c:pt>
                <c:pt idx="4">
                  <c:v>109061</c:v>
                </c:pt>
                <c:pt idx="5">
                  <c:v>116470</c:v>
                </c:pt>
                <c:pt idx="6">
                  <c:v>125954</c:v>
                </c:pt>
                <c:pt idx="7">
                  <c:v>135744</c:v>
                </c:pt>
                <c:pt idx="8">
                  <c:v>146516</c:v>
                </c:pt>
                <c:pt idx="9">
                  <c:v>155324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5-4C42-954C-4CB4D90CD6C4}"/>
            </c:ext>
          </c:extLst>
        </c:ser>
        <c:ser>
          <c:idx val="1"/>
          <c:order val="1"/>
          <c:tx>
            <c:strRef>
              <c:f>'Figure C'!$A$4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C'!$B$4:$K$4</c:f>
              <c:numCache>
                <c:formatCode>_-* #,##0_-;\-* #,##0_-;_-* "-"??_-;_-@_-</c:formatCode>
                <c:ptCount val="10"/>
                <c:pt idx="0">
                  <c:v>125563</c:v>
                </c:pt>
                <c:pt idx="1">
                  <c:v>123819</c:v>
                </c:pt>
                <c:pt idx="2">
                  <c:v>125015</c:v>
                </c:pt>
                <c:pt idx="3">
                  <c:v>128454</c:v>
                </c:pt>
                <c:pt idx="4">
                  <c:v>131937</c:v>
                </c:pt>
                <c:pt idx="5">
                  <c:v>139311</c:v>
                </c:pt>
                <c:pt idx="6">
                  <c:v>148733</c:v>
                </c:pt>
                <c:pt idx="7">
                  <c:v>156288</c:v>
                </c:pt>
                <c:pt idx="8">
                  <c:v>162291</c:v>
                </c:pt>
                <c:pt idx="9">
                  <c:v>170181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5-4C42-954C-4CB4D90CD6C4}"/>
            </c:ext>
          </c:extLst>
        </c:ser>
        <c:ser>
          <c:idx val="2"/>
          <c:order val="2"/>
          <c:tx>
            <c:strRef>
              <c:f>'Figure C'!$A$5</c:f>
              <c:strCache>
                <c:ptCount val="1"/>
                <c:pt idx="0">
                  <c:v>BMW area (Border, Midlands, and West)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C'!$B$5:$K$5</c:f>
              <c:numCache>
                <c:formatCode>_-* #,##0_-;\-* #,##0_-;_-* "-"??_-;_-@_-</c:formatCode>
                <c:ptCount val="10"/>
                <c:pt idx="0">
                  <c:v>59223</c:v>
                </c:pt>
                <c:pt idx="1">
                  <c:v>57933</c:v>
                </c:pt>
                <c:pt idx="2">
                  <c:v>59037</c:v>
                </c:pt>
                <c:pt idx="3">
                  <c:v>59900</c:v>
                </c:pt>
                <c:pt idx="4">
                  <c:v>61587</c:v>
                </c:pt>
                <c:pt idx="5">
                  <c:v>64372</c:v>
                </c:pt>
                <c:pt idx="6">
                  <c:v>67658</c:v>
                </c:pt>
                <c:pt idx="7">
                  <c:v>71231</c:v>
                </c:pt>
                <c:pt idx="8">
                  <c:v>76434</c:v>
                </c:pt>
                <c:pt idx="9">
                  <c:v>81015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5-4C42-954C-4CB4D90C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D'!$A$4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D'!$B$4:$K$4</c:f>
              <c:numCache>
                <c:formatCode>_-* #,##0_-;\-* #,##0_-;_-* "-"??_-;_-@_-</c:formatCode>
                <c:ptCount val="10"/>
                <c:pt idx="0">
                  <c:v>182592</c:v>
                </c:pt>
                <c:pt idx="1">
                  <c:v>175286</c:v>
                </c:pt>
                <c:pt idx="2">
                  <c:v>174056</c:v>
                </c:pt>
                <c:pt idx="3">
                  <c:v>176856</c:v>
                </c:pt>
                <c:pt idx="4">
                  <c:v>179983</c:v>
                </c:pt>
                <c:pt idx="5">
                  <c:v>186616</c:v>
                </c:pt>
                <c:pt idx="6">
                  <c:v>198146</c:v>
                </c:pt>
                <c:pt idx="7">
                  <c:v>206552</c:v>
                </c:pt>
                <c:pt idx="8">
                  <c:v>215331</c:v>
                </c:pt>
                <c:pt idx="9">
                  <c:v>226758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8-4DAB-BBD9-134E04D94CB7}"/>
            </c:ext>
          </c:extLst>
        </c:ser>
        <c:ser>
          <c:idx val="1"/>
          <c:order val="1"/>
          <c:tx>
            <c:strRef>
              <c:f>'Figure D'!$A$5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D'!$B$5:$K$5</c:f>
              <c:numCache>
                <c:formatCode>_-* #,##0_-;\-* #,##0_-;_-* "-"??_-;_-@_-</c:formatCode>
                <c:ptCount val="10"/>
                <c:pt idx="0">
                  <c:v>103520</c:v>
                </c:pt>
                <c:pt idx="1">
                  <c:v>104884</c:v>
                </c:pt>
                <c:pt idx="2">
                  <c:v>110246</c:v>
                </c:pt>
                <c:pt idx="3">
                  <c:v>115856</c:v>
                </c:pt>
                <c:pt idx="4">
                  <c:v>122602</c:v>
                </c:pt>
                <c:pt idx="5">
                  <c:v>133537</c:v>
                </c:pt>
                <c:pt idx="6">
                  <c:v>144199</c:v>
                </c:pt>
                <c:pt idx="7">
                  <c:v>156711</c:v>
                </c:pt>
                <c:pt idx="8">
                  <c:v>169910</c:v>
                </c:pt>
                <c:pt idx="9">
                  <c:v>179762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8-4DAB-BBD9-134E04D9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984616"/>
        <c:axId val="843984944"/>
      </c:lineChart>
      <c:catAx>
        <c:axId val="8439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944"/>
        <c:crosses val="autoZero"/>
        <c:auto val="1"/>
        <c:lblAlgn val="ctr"/>
        <c:lblOffset val="100"/>
        <c:noMultiLvlLbl val="0"/>
      </c:catAx>
      <c:valAx>
        <c:axId val="84398494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'1.1'!$B$4:$K$4</c:f>
              <c:numCache>
                <c:formatCode>#,##0</c:formatCode>
                <c:ptCount val="10"/>
                <c:pt idx="0">
                  <c:v>144844</c:v>
                </c:pt>
                <c:pt idx="1">
                  <c:v>144102</c:v>
                </c:pt>
                <c:pt idx="2">
                  <c:v>148801</c:v>
                </c:pt>
                <c:pt idx="3">
                  <c:v>155512</c:v>
                </c:pt>
                <c:pt idx="4">
                  <c:v>160786</c:v>
                </c:pt>
                <c:pt idx="5">
                  <c:v>169538</c:v>
                </c:pt>
                <c:pt idx="6">
                  <c:v>181145</c:v>
                </c:pt>
                <c:pt idx="7">
                  <c:v>194464</c:v>
                </c:pt>
                <c:pt idx="8">
                  <c:v>206994</c:v>
                </c:pt>
                <c:pt idx="9">
                  <c:v>219672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1-4157-9210-99E9389814D4}"/>
            </c:ext>
          </c:extLst>
        </c:ser>
        <c:ser>
          <c:idx val="1"/>
          <c:order val="1"/>
          <c:tx>
            <c:strRef>
              <c:f>'1.1'!$A$5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'1.1'!$B$5:$K$5</c:f>
              <c:numCache>
                <c:formatCode>#,##0</c:formatCode>
                <c:ptCount val="10"/>
                <c:pt idx="0">
                  <c:v>141268</c:v>
                </c:pt>
                <c:pt idx="1">
                  <c:v>136068</c:v>
                </c:pt>
                <c:pt idx="2">
                  <c:v>135501</c:v>
                </c:pt>
                <c:pt idx="3">
                  <c:v>137200</c:v>
                </c:pt>
                <c:pt idx="4">
                  <c:v>141799</c:v>
                </c:pt>
                <c:pt idx="5">
                  <c:v>150615</c:v>
                </c:pt>
                <c:pt idx="6">
                  <c:v>161200</c:v>
                </c:pt>
                <c:pt idx="7">
                  <c:v>168799</c:v>
                </c:pt>
                <c:pt idx="8">
                  <c:v>178247</c:v>
                </c:pt>
                <c:pt idx="9">
                  <c:v>186848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1-4157-9210-99E938981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518528"/>
        <c:axId val="266520064"/>
      </c:lineChart>
      <c:catAx>
        <c:axId val="2665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20064"/>
        <c:crosses val="autoZero"/>
        <c:auto val="1"/>
        <c:lblAlgn val="ctr"/>
        <c:lblOffset val="100"/>
        <c:noMultiLvlLbl val="0"/>
      </c:catAx>
      <c:valAx>
        <c:axId val="2665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'1.2'!$B$4:$K$4</c:f>
              <c:numCache>
                <c:formatCode>#,##0</c:formatCode>
                <c:ptCount val="10"/>
                <c:pt idx="0">
                  <c:v>13706</c:v>
                </c:pt>
                <c:pt idx="1">
                  <c:v>16246</c:v>
                </c:pt>
                <c:pt idx="2">
                  <c:v>17549</c:v>
                </c:pt>
                <c:pt idx="3">
                  <c:v>18348</c:v>
                </c:pt>
                <c:pt idx="4">
                  <c:v>20386</c:v>
                </c:pt>
                <c:pt idx="5">
                  <c:v>19141</c:v>
                </c:pt>
                <c:pt idx="6">
                  <c:v>20151</c:v>
                </c:pt>
                <c:pt idx="7">
                  <c:v>20311</c:v>
                </c:pt>
                <c:pt idx="8">
                  <c:v>19814</c:v>
                </c:pt>
                <c:pt idx="9">
                  <c:v>21416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5-49FD-9375-BA1F49538649}"/>
            </c:ext>
          </c:extLst>
        </c:ser>
        <c:ser>
          <c:idx val="1"/>
          <c:order val="1"/>
          <c:tx>
            <c:strRef>
              <c:f>'1.2'!$A$5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'1.2'!$B$5:$K$5</c:f>
              <c:numCache>
                <c:formatCode>#,##0</c:formatCode>
                <c:ptCount val="10"/>
                <c:pt idx="0">
                  <c:v>17467</c:v>
                </c:pt>
                <c:pt idx="1">
                  <c:v>19202</c:v>
                </c:pt>
                <c:pt idx="2">
                  <c:v>19978</c:v>
                </c:pt>
                <c:pt idx="3">
                  <c:v>19587</c:v>
                </c:pt>
                <c:pt idx="4">
                  <c:v>21425</c:v>
                </c:pt>
                <c:pt idx="5">
                  <c:v>24221</c:v>
                </c:pt>
                <c:pt idx="6">
                  <c:v>25571</c:v>
                </c:pt>
                <c:pt idx="7">
                  <c:v>25776</c:v>
                </c:pt>
                <c:pt idx="8">
                  <c:v>27186</c:v>
                </c:pt>
                <c:pt idx="9">
                  <c:v>26633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5-49FD-9375-BA1F49538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41824"/>
        <c:axId val="286147712"/>
      </c:lineChart>
      <c:catAx>
        <c:axId val="2861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7712"/>
        <c:crosses val="autoZero"/>
        <c:auto val="1"/>
        <c:lblAlgn val="ctr"/>
        <c:lblOffset val="100"/>
        <c:noMultiLvlLbl val="0"/>
      </c:catAx>
      <c:valAx>
        <c:axId val="2861477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'1.3'!$B$4:$K$4</c:f>
              <c:numCache>
                <c:formatCode>_-* #,##0_-;\-* #,##0_-;_-* "-"??_-;_-@_-</c:formatCode>
                <c:ptCount val="10"/>
                <c:pt idx="0">
                  <c:v>182592</c:v>
                </c:pt>
                <c:pt idx="1">
                  <c:v>175286</c:v>
                </c:pt>
                <c:pt idx="2">
                  <c:v>174056</c:v>
                </c:pt>
                <c:pt idx="3">
                  <c:v>176856</c:v>
                </c:pt>
                <c:pt idx="4">
                  <c:v>179983</c:v>
                </c:pt>
                <c:pt idx="5">
                  <c:v>186616</c:v>
                </c:pt>
                <c:pt idx="6">
                  <c:v>198146</c:v>
                </c:pt>
                <c:pt idx="7">
                  <c:v>206552</c:v>
                </c:pt>
                <c:pt idx="8">
                  <c:v>215331</c:v>
                </c:pt>
                <c:pt idx="9">
                  <c:v>226758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8-4369-A440-1531B079B47C}"/>
            </c:ext>
          </c:extLst>
        </c:ser>
        <c:ser>
          <c:idx val="1"/>
          <c:order val="1"/>
          <c:tx>
            <c:strRef>
              <c:f>'1.3'!$A$5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'1.3'!$B$5:$K$5</c:f>
              <c:numCache>
                <c:formatCode>_-* #,##0_-;\-* #,##0_-;_-* "-"??_-;_-@_-</c:formatCode>
                <c:ptCount val="10"/>
                <c:pt idx="0">
                  <c:v>103520</c:v>
                </c:pt>
                <c:pt idx="1">
                  <c:v>104884</c:v>
                </c:pt>
                <c:pt idx="2">
                  <c:v>110246</c:v>
                </c:pt>
                <c:pt idx="3">
                  <c:v>115856</c:v>
                </c:pt>
                <c:pt idx="4">
                  <c:v>122602</c:v>
                </c:pt>
                <c:pt idx="5">
                  <c:v>133537</c:v>
                </c:pt>
                <c:pt idx="6">
                  <c:v>144199</c:v>
                </c:pt>
                <c:pt idx="7">
                  <c:v>156711</c:v>
                </c:pt>
                <c:pt idx="8">
                  <c:v>169910</c:v>
                </c:pt>
                <c:pt idx="9">
                  <c:v>179762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8-4369-A440-1531B079B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4816"/>
        <c:axId val="286360704"/>
      </c:lineChart>
      <c:catAx>
        <c:axId val="2863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60704"/>
        <c:crosses val="autoZero"/>
        <c:auto val="1"/>
        <c:lblAlgn val="ctr"/>
        <c:lblOffset val="100"/>
        <c:noMultiLvlLbl val="0"/>
      </c:catAx>
      <c:valAx>
        <c:axId val="28636070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Foreign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'1.4'!$B$14:$K$14</c:f>
              <c:numCache>
                <c:formatCode>0.0%</c:formatCode>
                <c:ptCount val="10"/>
                <c:pt idx="0">
                  <c:v>0.58053492032807708</c:v>
                </c:pt>
                <c:pt idx="1">
                  <c:v>0.5733179421846516</c:v>
                </c:pt>
                <c:pt idx="2">
                  <c:v>0.55220682759605766</c:v>
                </c:pt>
                <c:pt idx="3">
                  <c:v>0.53992667325393939</c:v>
                </c:pt>
                <c:pt idx="4">
                  <c:v>0.52889549691973747</c:v>
                </c:pt>
                <c:pt idx="5">
                  <c:v>0.51325405636461863</c:v>
                </c:pt>
                <c:pt idx="6">
                  <c:v>0.50593122112723699</c:v>
                </c:pt>
                <c:pt idx="7">
                  <c:v>0.48946431144874725</c:v>
                </c:pt>
                <c:pt idx="8">
                  <c:v>0.47290159521772956</c:v>
                </c:pt>
                <c:pt idx="9">
                  <c:v>0.46724968360481101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D-4889-B593-1CFD5612A4A1}"/>
            </c:ext>
          </c:extLst>
        </c:ser>
        <c:ser>
          <c:idx val="1"/>
          <c:order val="1"/>
          <c:tx>
            <c:strRef>
              <c:f>'1.4'!$A$15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'1.4'!$B$15:$K$15</c:f>
              <c:numCache>
                <c:formatCode>0.0%</c:formatCode>
                <c:ptCount val="10"/>
                <c:pt idx="0">
                  <c:v>0.41946507967192287</c:v>
                </c:pt>
                <c:pt idx="1">
                  <c:v>0.44096344836809248</c:v>
                </c:pt>
                <c:pt idx="2">
                  <c:v>0.45990028635365016</c:v>
                </c:pt>
                <c:pt idx="3">
                  <c:v>0.47099433147849601</c:v>
                </c:pt>
                <c:pt idx="4">
                  <c:v>0.47978695373960178</c:v>
                </c:pt>
                <c:pt idx="5">
                  <c:v>0.4932705608558588</c:v>
                </c:pt>
                <c:pt idx="6">
                  <c:v>0.49866069200352714</c:v>
                </c:pt>
                <c:pt idx="7">
                  <c:v>0.51142095402795795</c:v>
                </c:pt>
                <c:pt idx="8">
                  <c:v>0.52740285409146048</c:v>
                </c:pt>
                <c:pt idx="9">
                  <c:v>0.53279584088281084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D-4889-B593-1CFD5612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384128"/>
        <c:axId val="286385664"/>
      </c:barChart>
      <c:catAx>
        <c:axId val="2863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5664"/>
        <c:crosses val="autoZero"/>
        <c:auto val="1"/>
        <c:lblAlgn val="ctr"/>
        <c:lblOffset val="100"/>
        <c:noMultiLvlLbl val="0"/>
      </c:catAx>
      <c:valAx>
        <c:axId val="286385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7</xdr:row>
      <xdr:rowOff>109537</xdr:rowOff>
    </xdr:from>
    <xdr:to>
      <xdr:col>10</xdr:col>
      <xdr:colOff>266700</xdr:colOff>
      <xdr:row>22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146C60-D3AC-4A73-BE07-8BA99F630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10</xdr:row>
      <xdr:rowOff>128587</xdr:rowOff>
    </xdr:from>
    <xdr:to>
      <xdr:col>9</xdr:col>
      <xdr:colOff>357187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E9CBB-68A6-462C-8F86-58957D9B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2224087</xdr:colOff>
      <xdr:row>7</xdr:row>
      <xdr:rowOff>138112</xdr:rowOff>
    </xdr:from>
    <xdr:to>
      <xdr:col>5</xdr:col>
      <xdr:colOff>461960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5E2D3-7028-4C23-B44C-E145AC9C9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2214562</xdr:colOff>
      <xdr:row>8</xdr:row>
      <xdr:rowOff>33337</xdr:rowOff>
    </xdr:from>
    <xdr:to>
      <xdr:col>10</xdr:col>
      <xdr:colOff>0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08EAE-767F-4C36-8F68-6306DC652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7</xdr:row>
      <xdr:rowOff>176211</xdr:rowOff>
    </xdr:from>
    <xdr:to>
      <xdr:col>10</xdr:col>
      <xdr:colOff>571500</xdr:colOff>
      <xdr:row>23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01FDA-4A9A-49D0-95CF-99F37EF27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12</xdr:row>
      <xdr:rowOff>114300</xdr:rowOff>
    </xdr:from>
    <xdr:to>
      <xdr:col>11</xdr:col>
      <xdr:colOff>0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C025F2-E75E-403D-9995-3A7369643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23</xdr:row>
      <xdr:rowOff>180975</xdr:rowOff>
    </xdr:from>
    <xdr:to>
      <xdr:col>11</xdr:col>
      <xdr:colOff>0</xdr:colOff>
      <xdr:row>42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726489-6646-4063-BF94-8EC661274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25</xdr:row>
      <xdr:rowOff>90486</xdr:rowOff>
    </xdr:from>
    <xdr:to>
      <xdr:col>11</xdr:col>
      <xdr:colOff>0</xdr:colOff>
      <xdr:row>43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1799E-0E22-45B8-AD93-A7EF667E6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21</xdr:row>
      <xdr:rowOff>0</xdr:rowOff>
    </xdr:from>
    <xdr:to>
      <xdr:col>22</xdr:col>
      <xdr:colOff>381000</xdr:colOff>
      <xdr:row>41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E994B3-299F-44BD-B066-BE8BFB68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28</xdr:row>
      <xdr:rowOff>152400</xdr:rowOff>
    </xdr:from>
    <xdr:to>
      <xdr:col>3</xdr:col>
      <xdr:colOff>476250</xdr:colOff>
      <xdr:row>43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AFCCAA-6833-4C68-8BB2-30E8B8C38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561975</xdr:colOff>
      <xdr:row>28</xdr:row>
      <xdr:rowOff>142875</xdr:rowOff>
    </xdr:from>
    <xdr:to>
      <xdr:col>9</xdr:col>
      <xdr:colOff>485774</xdr:colOff>
      <xdr:row>42</xdr:row>
      <xdr:rowOff>180974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BD7A6E-8F93-4AF3-8D80-4459391F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4</xdr:row>
      <xdr:rowOff>119061</xdr:rowOff>
    </xdr:from>
    <xdr:to>
      <xdr:col>21</xdr:col>
      <xdr:colOff>366711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6D78A-195A-45C6-A1AD-F78C37B83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19</xdr:row>
      <xdr:rowOff>90487</xdr:rowOff>
    </xdr:from>
    <xdr:to>
      <xdr:col>3</xdr:col>
      <xdr:colOff>314325</xdr:colOff>
      <xdr:row>33</xdr:row>
      <xdr:rowOff>166687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401E34-329B-4642-8007-243C3E0C3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504825</xdr:colOff>
      <xdr:row>19</xdr:row>
      <xdr:rowOff>80962</xdr:rowOff>
    </xdr:from>
    <xdr:to>
      <xdr:col>9</xdr:col>
      <xdr:colOff>447675</xdr:colOff>
      <xdr:row>33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4874A5-16EC-4338-854A-E92516551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666750</xdr:colOff>
      <xdr:row>18</xdr:row>
      <xdr:rowOff>176212</xdr:rowOff>
    </xdr:from>
    <xdr:to>
      <xdr:col>17</xdr:col>
      <xdr:colOff>314325</xdr:colOff>
      <xdr:row>33</xdr:row>
      <xdr:rowOff>61912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D33E7D3-510B-40D5-BF82-83C585C86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13</xdr:row>
      <xdr:rowOff>23812</xdr:rowOff>
    </xdr:from>
    <xdr:to>
      <xdr:col>6</xdr:col>
      <xdr:colOff>228599</xdr:colOff>
      <xdr:row>31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C9DE20-8BF1-43DF-9441-E777DF3AC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552448</xdr:colOff>
      <xdr:row>12</xdr:row>
      <xdr:rowOff>185737</xdr:rowOff>
    </xdr:from>
    <xdr:to>
      <xdr:col>13</xdr:col>
      <xdr:colOff>361950</xdr:colOff>
      <xdr:row>31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E6EC9-D19A-4FDC-B9B4-C65DC5412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95248</xdr:rowOff>
    </xdr:from>
    <xdr:to>
      <xdr:col>10</xdr:col>
      <xdr:colOff>309562</xdr:colOff>
      <xdr:row>30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69AD59-29D5-4F29-AB33-4C0C9F2FC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957262</xdr:colOff>
      <xdr:row>20</xdr:row>
      <xdr:rowOff>90487</xdr:rowOff>
    </xdr:from>
    <xdr:to>
      <xdr:col>5</xdr:col>
      <xdr:colOff>433387</xdr:colOff>
      <xdr:row>34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D13F1-F85A-4F96-A4C3-E95B8EA33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</xdr:colOff>
      <xdr:row>20</xdr:row>
      <xdr:rowOff>71437</xdr:rowOff>
    </xdr:from>
    <xdr:to>
      <xdr:col>13</xdr:col>
      <xdr:colOff>338137</xdr:colOff>
      <xdr:row>34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663A6B-0878-4394-8C1F-1DC579F77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990601</xdr:colOff>
      <xdr:row>35</xdr:row>
      <xdr:rowOff>166687</xdr:rowOff>
    </xdr:from>
    <xdr:to>
      <xdr:col>9</xdr:col>
      <xdr:colOff>485775</xdr:colOff>
      <xdr:row>51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7F93CA-4019-487A-BC39-988E3A871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7</xdr:row>
      <xdr:rowOff>171450</xdr:rowOff>
    </xdr:from>
    <xdr:to>
      <xdr:col>3</xdr:col>
      <xdr:colOff>552451</xdr:colOff>
      <xdr:row>25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3605C5-617F-460B-B868-06EA4576C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7</xdr:row>
      <xdr:rowOff>114300</xdr:rowOff>
    </xdr:from>
    <xdr:to>
      <xdr:col>8</xdr:col>
      <xdr:colOff>676275</xdr:colOff>
      <xdr:row>22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16E02-32A1-41E4-9B46-9728FAB78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576262</xdr:colOff>
      <xdr:row>11</xdr:row>
      <xdr:rowOff>61912</xdr:rowOff>
    </xdr:from>
    <xdr:to>
      <xdr:col>10</xdr:col>
      <xdr:colOff>347662</xdr:colOff>
      <xdr:row>25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235E8-42D7-44CA-ACF0-083143D93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12</xdr:row>
      <xdr:rowOff>166687</xdr:rowOff>
    </xdr:from>
    <xdr:to>
      <xdr:col>11</xdr:col>
      <xdr:colOff>0</xdr:colOff>
      <xdr:row>27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8E1D7-5943-4C5B-8AED-3A7146EF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11</xdr:row>
      <xdr:rowOff>185737</xdr:rowOff>
    </xdr:from>
    <xdr:to>
      <xdr:col>10</xdr:col>
      <xdr:colOff>76200</xdr:colOff>
      <xdr:row>28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4DF68-49A5-4AAA-AF81-FE3DDAF3F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19</xdr:row>
      <xdr:rowOff>161924</xdr:rowOff>
    </xdr:from>
    <xdr:to>
      <xdr:col>6</xdr:col>
      <xdr:colOff>133350</xdr:colOff>
      <xdr:row>35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274FF-D8CA-4F25-9FE6-F793D8FB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20</xdr:row>
      <xdr:rowOff>57150</xdr:rowOff>
    </xdr:from>
    <xdr:to>
      <xdr:col>14</xdr:col>
      <xdr:colOff>47625</xdr:colOff>
      <xdr:row>35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52F3EB-3B62-453E-B1E2-94A30A371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20</xdr:row>
      <xdr:rowOff>38101</xdr:rowOff>
    </xdr:from>
    <xdr:to>
      <xdr:col>11</xdr:col>
      <xdr:colOff>695325</xdr:colOff>
      <xdr:row>35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BA99AA-262E-48CD-A1E7-BB3FD5CC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428624</xdr:colOff>
      <xdr:row>19</xdr:row>
      <xdr:rowOff>152399</xdr:rowOff>
    </xdr:from>
    <xdr:to>
      <xdr:col>5</xdr:col>
      <xdr:colOff>600075</xdr:colOff>
      <xdr:row>35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FE2E00-AC7A-4B88-9FBE-500DD0C78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0B81-F08D-4F45-9444-355DA8F16EA9}">
  <sheetPr>
    <tabColor theme="4"/>
  </sheetPr>
  <dimension ref="A1:M6"/>
  <sheetViews>
    <sheetView workbookViewId="0">
      <selection activeCell="C26" sqref="C26"/>
    </sheetView>
  </sheetViews>
  <sheetFormatPr defaultRowHeight="15" x14ac:dyDescent="0.25"/>
  <cols>
    <col min="1" max="1" width="13.42578125" customWidth="1"/>
    <col min="2" max="11" width="11.5703125" bestFit="1" customWidth="1"/>
  </cols>
  <sheetData>
    <row r="1" spans="1:13" x14ac:dyDescent="0.25">
      <c r="A1" s="1" t="s">
        <v>69</v>
      </c>
    </row>
    <row r="3" spans="1:13" ht="60" x14ac:dyDescent="0.25">
      <c r="A3" s="4"/>
      <c r="B3" s="4">
        <v>2009</v>
      </c>
      <c r="C3" s="4">
        <v>2010</v>
      </c>
      <c r="D3" s="4">
        <v>2011</v>
      </c>
      <c r="E3" s="4">
        <v>2012</v>
      </c>
      <c r="F3" s="4">
        <v>2013</v>
      </c>
      <c r="G3" s="4">
        <v>2014</v>
      </c>
      <c r="H3" s="4">
        <v>2015</v>
      </c>
      <c r="I3" s="4">
        <v>2016</v>
      </c>
      <c r="J3" s="4">
        <v>2017</v>
      </c>
      <c r="K3" s="4">
        <v>2018</v>
      </c>
      <c r="L3" s="41" t="s">
        <v>121</v>
      </c>
      <c r="M3" s="41" t="s">
        <v>123</v>
      </c>
    </row>
    <row r="4" spans="1:13" x14ac:dyDescent="0.25">
      <c r="A4" s="3" t="s">
        <v>60</v>
      </c>
      <c r="B4" s="17">
        <v>286112</v>
      </c>
      <c r="C4" s="17">
        <v>280170</v>
      </c>
      <c r="D4" s="17">
        <v>284302</v>
      </c>
      <c r="E4" s="17">
        <v>292712</v>
      </c>
      <c r="F4" s="17">
        <v>302585</v>
      </c>
      <c r="G4" s="17">
        <v>320153</v>
      </c>
      <c r="H4" s="17">
        <v>342345</v>
      </c>
      <c r="I4" s="17">
        <v>363263</v>
      </c>
      <c r="J4" s="17">
        <v>385241</v>
      </c>
      <c r="K4" s="17">
        <v>406520</v>
      </c>
      <c r="L4" s="4">
        <f>K4-J4</f>
        <v>21279</v>
      </c>
      <c r="M4" s="42">
        <f>L4/J4</f>
        <v>5.5235553848110665E-2</v>
      </c>
    </row>
    <row r="5" spans="1:13" x14ac:dyDescent="0.25">
      <c r="A5" s="3" t="s">
        <v>57</v>
      </c>
      <c r="B5" s="17">
        <v>31173</v>
      </c>
      <c r="C5" s="17">
        <v>35448</v>
      </c>
      <c r="D5" s="17">
        <v>37527</v>
      </c>
      <c r="E5" s="17">
        <v>37935</v>
      </c>
      <c r="F5" s="17">
        <v>41811</v>
      </c>
      <c r="G5" s="17">
        <v>43362</v>
      </c>
      <c r="H5" s="17">
        <v>45722</v>
      </c>
      <c r="I5" s="17">
        <v>46087</v>
      </c>
      <c r="J5" s="17">
        <v>47000</v>
      </c>
      <c r="K5" s="17">
        <v>48049</v>
      </c>
      <c r="L5" s="4">
        <f>K5-J5</f>
        <v>1049</v>
      </c>
      <c r="M5" s="42">
        <f>L5/J5</f>
        <v>2.2319148936170211E-2</v>
      </c>
    </row>
    <row r="6" spans="1:13" x14ac:dyDescent="0.25">
      <c r="A6" s="3" t="s">
        <v>70</v>
      </c>
      <c r="B6" s="17">
        <f>SUM(B4:B5)</f>
        <v>317285</v>
      </c>
      <c r="C6" s="17">
        <f t="shared" ref="C6:K6" si="0">SUM(C4:C5)</f>
        <v>315618</v>
      </c>
      <c r="D6" s="17">
        <f t="shared" si="0"/>
        <v>321829</v>
      </c>
      <c r="E6" s="17">
        <f t="shared" si="0"/>
        <v>330647</v>
      </c>
      <c r="F6" s="17">
        <f t="shared" si="0"/>
        <v>344396</v>
      </c>
      <c r="G6" s="17">
        <f t="shared" si="0"/>
        <v>363515</v>
      </c>
      <c r="H6" s="17">
        <f t="shared" si="0"/>
        <v>388067</v>
      </c>
      <c r="I6" s="17">
        <f t="shared" si="0"/>
        <v>409350</v>
      </c>
      <c r="J6" s="17">
        <f t="shared" si="0"/>
        <v>432241</v>
      </c>
      <c r="K6" s="17">
        <f t="shared" si="0"/>
        <v>454569</v>
      </c>
      <c r="L6" s="4">
        <f>K6-J6</f>
        <v>22328</v>
      </c>
      <c r="M6" s="42">
        <f>L6/J6</f>
        <v>5.165636762824443E-2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CE22-F369-4C0F-BCAE-0E23527617C3}">
  <sheetPr>
    <tabColor theme="9"/>
  </sheetPr>
  <dimension ref="A1:M16"/>
  <sheetViews>
    <sheetView tabSelected="1" workbookViewId="0">
      <selection activeCell="K31" sqref="K31"/>
    </sheetView>
  </sheetViews>
  <sheetFormatPr defaultRowHeight="15" x14ac:dyDescent="0.25"/>
  <cols>
    <col min="1" max="1" width="16" customWidth="1"/>
    <col min="12" max="12" width="29.42578125" customWidth="1"/>
    <col min="21" max="21" width="10.42578125" customWidth="1"/>
  </cols>
  <sheetData>
    <row r="1" spans="1:13" x14ac:dyDescent="0.25">
      <c r="A1" s="1" t="s">
        <v>118</v>
      </c>
    </row>
    <row r="2" spans="1:13" x14ac:dyDescent="0.25">
      <c r="A2" s="19"/>
      <c r="C2" s="35"/>
      <c r="D2" s="13"/>
      <c r="F2" s="13"/>
      <c r="I2" s="13"/>
      <c r="J2" s="13"/>
    </row>
    <row r="3" spans="1:13" x14ac:dyDescent="0.25">
      <c r="A3" s="43"/>
      <c r="B3" s="44">
        <v>2009</v>
      </c>
      <c r="C3" s="44">
        <v>2010</v>
      </c>
      <c r="D3" s="44">
        <v>2011</v>
      </c>
      <c r="E3" s="44">
        <v>2012</v>
      </c>
      <c r="F3" s="44">
        <v>2013</v>
      </c>
      <c r="G3" s="44">
        <v>2014</v>
      </c>
      <c r="H3" s="44">
        <v>2015</v>
      </c>
      <c r="I3" s="44">
        <v>2016</v>
      </c>
      <c r="J3" s="44">
        <v>2017</v>
      </c>
      <c r="K3" s="44">
        <v>2018</v>
      </c>
    </row>
    <row r="4" spans="1:13" x14ac:dyDescent="0.25">
      <c r="A4" s="43" t="s">
        <v>2</v>
      </c>
      <c r="B4" s="51">
        <v>17165</v>
      </c>
      <c r="C4" s="51">
        <v>19644</v>
      </c>
      <c r="D4" s="51">
        <v>20944</v>
      </c>
      <c r="E4" s="51">
        <v>20682</v>
      </c>
      <c r="F4" s="51">
        <v>22479</v>
      </c>
      <c r="G4" s="51">
        <v>22973</v>
      </c>
      <c r="H4" s="51">
        <v>23632</v>
      </c>
      <c r="I4" s="51">
        <v>23648</v>
      </c>
      <c r="J4" s="51">
        <v>24785</v>
      </c>
      <c r="K4" s="51">
        <v>25173</v>
      </c>
    </row>
    <row r="5" spans="1:13" x14ac:dyDescent="0.25">
      <c r="A5" s="43" t="s">
        <v>6</v>
      </c>
      <c r="B5" s="51">
        <v>14008</v>
      </c>
      <c r="C5" s="51">
        <v>15804</v>
      </c>
      <c r="D5" s="51">
        <v>16583</v>
      </c>
      <c r="E5" s="51">
        <v>17253</v>
      </c>
      <c r="F5" s="51">
        <v>19332</v>
      </c>
      <c r="G5" s="51">
        <v>20389</v>
      </c>
      <c r="H5" s="51">
        <v>22090</v>
      </c>
      <c r="I5" s="51">
        <v>22439</v>
      </c>
      <c r="J5" s="51">
        <v>22215</v>
      </c>
      <c r="K5" s="51">
        <v>22876</v>
      </c>
    </row>
    <row r="6" spans="1:13" x14ac:dyDescent="0.25">
      <c r="A6" s="43" t="s">
        <v>80</v>
      </c>
      <c r="B6" s="51">
        <v>31173</v>
      </c>
      <c r="C6" s="51">
        <v>35448</v>
      </c>
      <c r="D6" s="51">
        <v>37527</v>
      </c>
      <c r="E6" s="51">
        <v>37935</v>
      </c>
      <c r="F6" s="51">
        <v>41811</v>
      </c>
      <c r="G6" s="51">
        <v>43362</v>
      </c>
      <c r="H6" s="51">
        <v>45722</v>
      </c>
      <c r="I6" s="51">
        <v>46087</v>
      </c>
      <c r="J6" s="51">
        <v>47000</v>
      </c>
      <c r="K6" s="51">
        <v>48049</v>
      </c>
    </row>
    <row r="7" spans="1:13" x14ac:dyDescent="0.25">
      <c r="A7" s="13"/>
      <c r="B7" s="13"/>
      <c r="C7" s="13"/>
      <c r="D7" s="13"/>
      <c r="F7" s="13"/>
      <c r="G7" s="13"/>
      <c r="H7" s="13"/>
      <c r="I7" s="13"/>
      <c r="J7" s="13"/>
      <c r="K7" s="13"/>
    </row>
    <row r="8" spans="1:13" x14ac:dyDescent="0.25">
      <c r="A8" s="4" t="s">
        <v>2</v>
      </c>
      <c r="B8" s="24">
        <f>B4/B6</f>
        <v>0.55063676899881309</v>
      </c>
      <c r="C8" s="24">
        <f t="shared" ref="C8:K8" si="0">C4/C6</f>
        <v>0.55416384563304</v>
      </c>
      <c r="D8" s="24">
        <f t="shared" si="0"/>
        <v>0.55810483118821119</v>
      </c>
      <c r="E8" s="24">
        <f t="shared" si="0"/>
        <v>0.5451957295373665</v>
      </c>
      <c r="F8" s="24">
        <f t="shared" si="0"/>
        <v>0.53763363708115086</v>
      </c>
      <c r="G8" s="24">
        <f t="shared" si="0"/>
        <v>0.5297956736312901</v>
      </c>
      <c r="H8" s="24">
        <f t="shared" si="0"/>
        <v>0.51686277940597525</v>
      </c>
      <c r="I8" s="24">
        <f t="shared" si="0"/>
        <v>0.51311649705990847</v>
      </c>
      <c r="J8" s="24">
        <f t="shared" si="0"/>
        <v>0.52734042553191485</v>
      </c>
      <c r="K8" s="24">
        <f t="shared" si="0"/>
        <v>0.52390268267809947</v>
      </c>
    </row>
    <row r="9" spans="1:13" x14ac:dyDescent="0.25">
      <c r="A9" s="4" t="s">
        <v>6</v>
      </c>
      <c r="B9" s="24">
        <f>B5/B6</f>
        <v>0.44936323100118691</v>
      </c>
      <c r="C9" s="24">
        <f t="shared" ref="C9:K9" si="1">C5/C6</f>
        <v>0.44583615436696006</v>
      </c>
      <c r="D9" s="24">
        <f t="shared" si="1"/>
        <v>0.44189516881178886</v>
      </c>
      <c r="E9" s="24">
        <f t="shared" si="1"/>
        <v>0.45480427046263344</v>
      </c>
      <c r="F9" s="24">
        <f t="shared" si="1"/>
        <v>0.46236636291884908</v>
      </c>
      <c r="G9" s="24">
        <f t="shared" si="1"/>
        <v>0.47020432636870996</v>
      </c>
      <c r="H9" s="24">
        <f t="shared" si="1"/>
        <v>0.48313722059402475</v>
      </c>
      <c r="I9" s="24">
        <f t="shared" si="1"/>
        <v>0.48688350294009158</v>
      </c>
      <c r="J9" s="24">
        <f t="shared" si="1"/>
        <v>0.4726595744680851</v>
      </c>
      <c r="K9" s="24">
        <f t="shared" si="1"/>
        <v>0.47609731732190058</v>
      </c>
    </row>
    <row r="16" spans="1:13" x14ac:dyDescent="0.25">
      <c r="L16" s="34"/>
      <c r="M16" s="3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7A06-8553-492F-B29D-C30ED16CDBBE}">
  <sheetPr>
    <tabColor theme="9"/>
  </sheetPr>
  <dimension ref="A1:Q9"/>
  <sheetViews>
    <sheetView showFormulas="1" workbookViewId="0">
      <selection activeCell="N13" sqref="N13"/>
    </sheetView>
  </sheetViews>
  <sheetFormatPr defaultRowHeight="15" x14ac:dyDescent="0.25"/>
  <cols>
    <col min="1" max="1" width="11.5703125" customWidth="1"/>
    <col min="2" max="2" width="11.42578125" customWidth="1"/>
    <col min="3" max="3" width="11" customWidth="1"/>
    <col min="4" max="4" width="10" customWidth="1"/>
    <col min="5" max="5" width="9.7109375" customWidth="1"/>
    <col min="6" max="6" width="8.28515625" customWidth="1"/>
    <col min="7" max="7" width="11" customWidth="1"/>
    <col min="8" max="8" width="7.7109375" customWidth="1"/>
    <col min="9" max="9" width="7.85546875" customWidth="1"/>
    <col min="10" max="10" width="9.28515625" customWidth="1"/>
    <col min="11" max="11" width="10" customWidth="1"/>
  </cols>
  <sheetData>
    <row r="1" spans="1:17" x14ac:dyDescent="0.25">
      <c r="A1" s="1" t="s">
        <v>81</v>
      </c>
    </row>
    <row r="3" spans="1:17" x14ac:dyDescent="0.25">
      <c r="A3" s="1" t="s">
        <v>68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7" x14ac:dyDescent="0.25">
      <c r="A4" t="s">
        <v>58</v>
      </c>
      <c r="B4" s="58">
        <v>15142</v>
      </c>
      <c r="C4" s="58">
        <v>20995</v>
      </c>
      <c r="D4" s="58">
        <v>25286</v>
      </c>
      <c r="E4" s="58">
        <v>26035</v>
      </c>
      <c r="F4" s="58">
        <v>26016</v>
      </c>
      <c r="G4" s="58">
        <v>33287</v>
      </c>
      <c r="H4" s="58">
        <v>37922</v>
      </c>
      <c r="I4" s="58">
        <v>36818</v>
      </c>
      <c r="J4" s="58">
        <v>40475</v>
      </c>
      <c r="K4" s="58">
        <v>36601</v>
      </c>
    </row>
    <row r="5" spans="1:17" x14ac:dyDescent="0.25">
      <c r="A5" t="s">
        <v>59</v>
      </c>
      <c r="B5" s="58">
        <v>-46479</v>
      </c>
      <c r="C5" s="58">
        <v>-26937</v>
      </c>
      <c r="D5" s="58">
        <v>-21154</v>
      </c>
      <c r="E5" s="58">
        <v>-17625</v>
      </c>
      <c r="F5" s="58">
        <v>-16143</v>
      </c>
      <c r="G5" s="58">
        <v>-15719</v>
      </c>
      <c r="H5" s="58">
        <v>-15730</v>
      </c>
      <c r="I5" s="58">
        <v>-15900</v>
      </c>
      <c r="J5" s="58">
        <v>-18497</v>
      </c>
      <c r="K5" s="58">
        <v>-15322</v>
      </c>
    </row>
    <row r="6" spans="1:17" x14ac:dyDescent="0.25">
      <c r="A6" t="s">
        <v>82</v>
      </c>
      <c r="B6" s="58">
        <v>-31337</v>
      </c>
      <c r="C6" s="58">
        <v>-5942</v>
      </c>
      <c r="D6" s="58">
        <v>4132</v>
      </c>
      <c r="E6" s="58">
        <v>8410</v>
      </c>
      <c r="F6" s="58">
        <v>9873</v>
      </c>
      <c r="G6" s="58">
        <v>17568</v>
      </c>
      <c r="H6" s="58">
        <v>22192</v>
      </c>
      <c r="I6" s="58">
        <v>20918</v>
      </c>
      <c r="J6" s="58">
        <v>21978</v>
      </c>
      <c r="K6" s="58">
        <v>21279</v>
      </c>
    </row>
    <row r="9" spans="1:17" x14ac:dyDescent="0.25">
      <c r="Q9" s="2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F74C-EC8C-41FE-903B-FB3F53FA44E0}">
  <sheetPr>
    <tabColor theme="9"/>
  </sheetPr>
  <dimension ref="A1:K6"/>
  <sheetViews>
    <sheetView workbookViewId="0">
      <selection activeCell="M16" sqref="M16"/>
    </sheetView>
  </sheetViews>
  <sheetFormatPr defaultRowHeight="15" x14ac:dyDescent="0.25"/>
  <cols>
    <col min="1" max="1" width="33.42578125" customWidth="1"/>
    <col min="2" max="2" width="9.140625" customWidth="1"/>
    <col min="3" max="3" width="8.140625" customWidth="1"/>
    <col min="4" max="4" width="10" customWidth="1"/>
    <col min="5" max="5" width="7.28515625" customWidth="1"/>
    <col min="6" max="6" width="7" customWidth="1"/>
    <col min="7" max="7" width="6.85546875" customWidth="1"/>
    <col min="8" max="8" width="6.7109375" customWidth="1"/>
    <col min="9" max="9" width="7.140625" customWidth="1"/>
    <col min="10" max="11" width="7" customWidth="1"/>
    <col min="13" max="13" width="20.7109375" customWidth="1"/>
    <col min="14" max="14" width="24.140625" customWidth="1"/>
  </cols>
  <sheetData>
    <row r="1" spans="1:11" x14ac:dyDescent="0.25">
      <c r="A1" s="1" t="s">
        <v>83</v>
      </c>
    </row>
    <row r="3" spans="1:11" x14ac:dyDescent="0.25">
      <c r="A3" s="74" t="s">
        <v>33</v>
      </c>
      <c r="B3" s="74">
        <v>2009</v>
      </c>
      <c r="C3" s="74">
        <v>2010</v>
      </c>
      <c r="D3" s="74">
        <v>2011</v>
      </c>
      <c r="E3" s="74">
        <v>2012</v>
      </c>
      <c r="F3" s="74">
        <v>2013</v>
      </c>
      <c r="G3" s="74">
        <v>2014</v>
      </c>
      <c r="H3" s="74">
        <v>2015</v>
      </c>
      <c r="I3" s="74">
        <v>2016</v>
      </c>
      <c r="J3" s="74">
        <v>2017</v>
      </c>
      <c r="K3" s="74">
        <v>2018</v>
      </c>
    </row>
    <row r="4" spans="1:11" x14ac:dyDescent="0.25">
      <c r="A4" s="75" t="s">
        <v>58</v>
      </c>
      <c r="B4" s="72">
        <v>9131</v>
      </c>
      <c r="C4" s="72">
        <v>10034</v>
      </c>
      <c r="D4" s="72">
        <v>12096</v>
      </c>
      <c r="E4" s="72">
        <v>12033</v>
      </c>
      <c r="F4" s="72">
        <v>13922</v>
      </c>
      <c r="G4" s="72">
        <v>17000</v>
      </c>
      <c r="H4" s="72">
        <v>18007</v>
      </c>
      <c r="I4" s="72">
        <v>15595</v>
      </c>
      <c r="J4" s="72">
        <v>17561</v>
      </c>
      <c r="K4" s="72">
        <v>15308</v>
      </c>
    </row>
    <row r="5" spans="1:11" x14ac:dyDescent="0.25">
      <c r="A5" s="75" t="s">
        <v>59</v>
      </c>
      <c r="B5" s="72">
        <v>-26620</v>
      </c>
      <c r="C5" s="72">
        <v>-15234</v>
      </c>
      <c r="D5" s="72">
        <v>-12663</v>
      </c>
      <c r="E5" s="72">
        <v>-10334</v>
      </c>
      <c r="F5" s="72">
        <v>-9323</v>
      </c>
      <c r="G5" s="72">
        <v>-8184</v>
      </c>
      <c r="H5" s="72">
        <v>-7422</v>
      </c>
      <c r="I5" s="72">
        <v>-7996</v>
      </c>
      <c r="J5" s="72">
        <v>-8113</v>
      </c>
      <c r="K5" s="72">
        <v>-6707</v>
      </c>
    </row>
    <row r="6" spans="1:11" x14ac:dyDescent="0.25">
      <c r="A6" s="75" t="s">
        <v>82</v>
      </c>
      <c r="B6" s="72">
        <v>-17489</v>
      </c>
      <c r="C6" s="72">
        <v>-5200</v>
      </c>
      <c r="D6" s="72">
        <v>-567</v>
      </c>
      <c r="E6" s="72">
        <v>1699</v>
      </c>
      <c r="F6" s="72">
        <v>4599</v>
      </c>
      <c r="G6" s="72">
        <v>8816</v>
      </c>
      <c r="H6" s="72">
        <v>10585</v>
      </c>
      <c r="I6" s="72">
        <v>7599</v>
      </c>
      <c r="J6" s="72">
        <v>9448</v>
      </c>
      <c r="K6" s="72">
        <v>8601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465C-FC8D-4BCA-9AF0-775A7A3F3CA1}">
  <sheetPr>
    <tabColor theme="9"/>
  </sheetPr>
  <dimension ref="A1:K30"/>
  <sheetViews>
    <sheetView workbookViewId="0">
      <selection activeCell="O16" sqref="O16"/>
    </sheetView>
  </sheetViews>
  <sheetFormatPr defaultRowHeight="15" x14ac:dyDescent="0.25"/>
  <cols>
    <col min="1" max="1" width="14" customWidth="1"/>
    <col min="2" max="2" width="9.42578125" customWidth="1"/>
    <col min="3" max="3" width="10" customWidth="1"/>
    <col min="4" max="4" width="8.140625" customWidth="1"/>
    <col min="5" max="5" width="9" customWidth="1"/>
    <col min="6" max="6" width="8" customWidth="1"/>
    <col min="7" max="7" width="8.140625" customWidth="1"/>
    <col min="8" max="8" width="9.5703125" customWidth="1"/>
    <col min="9" max="9" width="10.85546875" customWidth="1"/>
    <col min="10" max="10" width="9.42578125" customWidth="1"/>
    <col min="11" max="11" width="10" customWidth="1"/>
  </cols>
  <sheetData>
    <row r="1" spans="1:11" x14ac:dyDescent="0.25">
      <c r="A1" s="1" t="s">
        <v>91</v>
      </c>
    </row>
    <row r="3" spans="1:11" x14ac:dyDescent="0.25">
      <c r="A3" s="5" t="s">
        <v>0</v>
      </c>
      <c r="B3" s="3">
        <v>2009</v>
      </c>
      <c r="C3" s="3">
        <v>2010</v>
      </c>
      <c r="D3" s="3">
        <v>2011</v>
      </c>
      <c r="E3" s="3">
        <v>2012</v>
      </c>
      <c r="F3" s="3">
        <v>2013</v>
      </c>
      <c r="G3" s="39">
        <v>2014</v>
      </c>
      <c r="H3" s="39">
        <v>2015</v>
      </c>
      <c r="I3" s="39">
        <v>2016</v>
      </c>
      <c r="J3" s="39">
        <v>2017</v>
      </c>
      <c r="K3" s="39">
        <v>2018</v>
      </c>
    </row>
    <row r="4" spans="1:11" x14ac:dyDescent="0.25">
      <c r="A4" s="6" t="s">
        <v>55</v>
      </c>
      <c r="B4" s="60">
        <v>6011</v>
      </c>
      <c r="C4" s="60">
        <v>10961</v>
      </c>
      <c r="D4" s="60">
        <v>13190</v>
      </c>
      <c r="E4" s="60">
        <v>14002</v>
      </c>
      <c r="F4" s="60">
        <v>12094</v>
      </c>
      <c r="G4" s="60">
        <v>16287</v>
      </c>
      <c r="H4" s="60">
        <v>19915</v>
      </c>
      <c r="I4" s="60">
        <v>21223</v>
      </c>
      <c r="J4" s="60">
        <v>22914</v>
      </c>
      <c r="K4" s="60">
        <v>21293</v>
      </c>
    </row>
    <row r="5" spans="1:11" x14ac:dyDescent="0.25">
      <c r="A5" s="6" t="s">
        <v>56</v>
      </c>
      <c r="B5" s="60">
        <v>-19859</v>
      </c>
      <c r="C5" s="60">
        <v>-11703</v>
      </c>
      <c r="D5" s="60">
        <v>-8491</v>
      </c>
      <c r="E5" s="60">
        <v>-7291</v>
      </c>
      <c r="F5" s="60">
        <v>-6820</v>
      </c>
      <c r="G5" s="60">
        <v>-7535</v>
      </c>
      <c r="H5" s="60">
        <v>-8308</v>
      </c>
      <c r="I5" s="60">
        <v>-7904</v>
      </c>
      <c r="J5" s="60">
        <v>-10384</v>
      </c>
      <c r="K5" s="60">
        <v>-8615</v>
      </c>
    </row>
    <row r="6" spans="1:11" x14ac:dyDescent="0.25">
      <c r="A6" s="59" t="s">
        <v>84</v>
      </c>
      <c r="B6" s="60">
        <v>-13848</v>
      </c>
      <c r="C6" s="60">
        <v>-742</v>
      </c>
      <c r="D6" s="60">
        <v>4699</v>
      </c>
      <c r="E6" s="60">
        <v>6711</v>
      </c>
      <c r="F6" s="60">
        <v>5274</v>
      </c>
      <c r="G6" s="60">
        <v>8752</v>
      </c>
      <c r="H6" s="60">
        <v>11607</v>
      </c>
      <c r="I6" s="60">
        <v>13319</v>
      </c>
      <c r="J6" s="60">
        <v>12530</v>
      </c>
      <c r="K6" s="60">
        <v>12678</v>
      </c>
    </row>
    <row r="26" spans="4:11" ht="10.5" customHeight="1" x14ac:dyDescent="0.25"/>
    <row r="30" spans="4:11" x14ac:dyDescent="0.25">
      <c r="D30" s="29"/>
      <c r="E30" s="29"/>
      <c r="F30" s="29"/>
      <c r="G30" s="29"/>
      <c r="H30" s="29"/>
      <c r="I30" s="29"/>
      <c r="J30" s="29"/>
      <c r="K30" s="29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335A-0638-47C8-B860-3CA9C019C0A1}">
  <sheetPr>
    <tabColor theme="9"/>
    <pageSetUpPr fitToPage="1"/>
  </sheetPr>
  <dimension ref="A1:K12"/>
  <sheetViews>
    <sheetView workbookViewId="0">
      <selection activeCell="L38" sqref="L38"/>
    </sheetView>
  </sheetViews>
  <sheetFormatPr defaultRowHeight="15" x14ac:dyDescent="0.25"/>
  <cols>
    <col min="1" max="1" width="13.42578125" customWidth="1"/>
    <col min="2" max="2" width="11.42578125" customWidth="1"/>
    <col min="3" max="3" width="10.140625" customWidth="1"/>
    <col min="4" max="11" width="8.7109375" customWidth="1"/>
  </cols>
  <sheetData>
    <row r="1" spans="1:11" x14ac:dyDescent="0.25">
      <c r="A1" s="1" t="s">
        <v>92</v>
      </c>
    </row>
    <row r="3" spans="1:11" x14ac:dyDescent="0.25">
      <c r="A3" s="3"/>
      <c r="B3" s="3">
        <v>2009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</row>
    <row r="4" spans="1:11" x14ac:dyDescent="0.25">
      <c r="A4" s="52" t="s">
        <v>5</v>
      </c>
      <c r="B4" s="17">
        <v>101326</v>
      </c>
      <c r="C4" s="17">
        <v>98418</v>
      </c>
      <c r="D4" s="17">
        <v>100250</v>
      </c>
      <c r="E4" s="17">
        <v>104358</v>
      </c>
      <c r="F4" s="17">
        <v>109061</v>
      </c>
      <c r="G4" s="17">
        <v>116470</v>
      </c>
      <c r="H4" s="17">
        <v>125954</v>
      </c>
      <c r="I4" s="17">
        <v>135744</v>
      </c>
      <c r="J4" s="17">
        <v>146516</v>
      </c>
      <c r="K4" s="17">
        <v>155324</v>
      </c>
    </row>
    <row r="5" spans="1:11" x14ac:dyDescent="0.25">
      <c r="A5" s="80" t="s">
        <v>128</v>
      </c>
      <c r="B5" s="81">
        <v>125563</v>
      </c>
      <c r="C5" s="81">
        <v>123819</v>
      </c>
      <c r="D5" s="81">
        <v>125015</v>
      </c>
      <c r="E5" s="81">
        <v>128454</v>
      </c>
      <c r="F5" s="81">
        <v>131937</v>
      </c>
      <c r="G5" s="81">
        <v>139311</v>
      </c>
      <c r="H5" s="81">
        <v>148733</v>
      </c>
      <c r="I5" s="81">
        <v>156288</v>
      </c>
      <c r="J5" s="81">
        <v>162291</v>
      </c>
      <c r="K5" s="81">
        <v>170181</v>
      </c>
    </row>
    <row r="6" spans="1:11" x14ac:dyDescent="0.25">
      <c r="A6" s="15" t="s">
        <v>129</v>
      </c>
      <c r="B6" s="17">
        <v>59223</v>
      </c>
      <c r="C6" s="17">
        <v>57933</v>
      </c>
      <c r="D6" s="17">
        <v>59037</v>
      </c>
      <c r="E6" s="17">
        <v>59900</v>
      </c>
      <c r="F6" s="17">
        <v>61587</v>
      </c>
      <c r="G6" s="17">
        <v>64372</v>
      </c>
      <c r="H6" s="17">
        <v>67658</v>
      </c>
      <c r="I6" s="17">
        <v>71231</v>
      </c>
      <c r="J6" s="17">
        <v>76434</v>
      </c>
      <c r="K6" s="17">
        <v>81015</v>
      </c>
    </row>
    <row r="7" spans="1:11" x14ac:dyDescent="0.25">
      <c r="A7" s="3" t="s">
        <v>87</v>
      </c>
      <c r="B7" s="18">
        <v>286112</v>
      </c>
      <c r="C7" s="18">
        <v>280170</v>
      </c>
      <c r="D7" s="18">
        <v>284302</v>
      </c>
      <c r="E7" s="18">
        <v>292712</v>
      </c>
      <c r="F7" s="18">
        <v>302585</v>
      </c>
      <c r="G7" s="18">
        <v>320153</v>
      </c>
      <c r="H7" s="18">
        <v>342345</v>
      </c>
      <c r="I7" s="18">
        <v>363263</v>
      </c>
      <c r="J7" s="18">
        <v>385241</v>
      </c>
      <c r="K7" s="18">
        <v>406520</v>
      </c>
    </row>
    <row r="8" spans="1:11" x14ac:dyDescent="0.25">
      <c r="A8" s="10"/>
    </row>
    <row r="9" spans="1:11" x14ac:dyDescent="0.25">
      <c r="A9" s="15"/>
      <c r="B9" s="3">
        <v>2009</v>
      </c>
      <c r="C9" s="3">
        <v>2010</v>
      </c>
      <c r="D9" s="3">
        <v>2011</v>
      </c>
      <c r="E9" s="3">
        <v>2012</v>
      </c>
      <c r="F9" s="3">
        <v>2013</v>
      </c>
      <c r="G9" s="3">
        <v>2014</v>
      </c>
      <c r="H9" s="3">
        <v>2015</v>
      </c>
      <c r="I9" s="3">
        <v>2016</v>
      </c>
      <c r="J9" s="3">
        <v>2017</v>
      </c>
      <c r="K9" s="3">
        <v>2018</v>
      </c>
    </row>
    <row r="10" spans="1:11" x14ac:dyDescent="0.25">
      <c r="A10" s="15" t="s">
        <v>86</v>
      </c>
      <c r="B10" s="16">
        <f>B6/B7</f>
        <v>0.20699236662565709</v>
      </c>
      <c r="C10" s="16">
        <f>C6/C7</f>
        <v>0.20677802762608416</v>
      </c>
      <c r="D10" s="16">
        <f t="shared" ref="D10:K10" si="0">D6/D7</f>
        <v>0.20765594332786966</v>
      </c>
      <c r="E10" s="16">
        <f t="shared" si="0"/>
        <v>0.20463800595807483</v>
      </c>
      <c r="F10" s="16">
        <f t="shared" si="0"/>
        <v>0.20353619644066956</v>
      </c>
      <c r="G10" s="16">
        <f t="shared" si="0"/>
        <v>0.20106636514416545</v>
      </c>
      <c r="H10" s="16">
        <f t="shared" si="0"/>
        <v>0.19763104470636347</v>
      </c>
      <c r="I10" s="16">
        <f t="shared" si="0"/>
        <v>0.19608658189796374</v>
      </c>
      <c r="J10" s="16">
        <f t="shared" si="0"/>
        <v>0.19840567333175857</v>
      </c>
      <c r="K10" s="16">
        <f t="shared" si="0"/>
        <v>0.19928908786775559</v>
      </c>
    </row>
    <row r="11" spans="1:11" x14ac:dyDescent="0.25">
      <c r="A11" s="80" t="s">
        <v>85</v>
      </c>
      <c r="B11" s="86">
        <f>B5/B7</f>
        <v>0.43885960742646235</v>
      </c>
      <c r="C11" s="86">
        <f t="shared" ref="C11:K11" si="1">C5/C7</f>
        <v>0.44194239211907055</v>
      </c>
      <c r="D11" s="86">
        <f t="shared" si="1"/>
        <v>0.43972606594396102</v>
      </c>
      <c r="E11" s="86">
        <f t="shared" si="1"/>
        <v>0.43884090846975865</v>
      </c>
      <c r="F11" s="86">
        <f t="shared" si="1"/>
        <v>0.43603285027347688</v>
      </c>
      <c r="G11" s="86">
        <f t="shared" si="1"/>
        <v>0.43513882424965561</v>
      </c>
      <c r="H11" s="86">
        <f t="shared" si="1"/>
        <v>0.43445354832113803</v>
      </c>
      <c r="I11" s="86">
        <f t="shared" si="1"/>
        <v>0.43023374249510687</v>
      </c>
      <c r="J11" s="86">
        <f t="shared" si="1"/>
        <v>0.42127136000581455</v>
      </c>
      <c r="K11" s="86">
        <f t="shared" si="1"/>
        <v>0.41862884974908982</v>
      </c>
    </row>
    <row r="12" spans="1:11" x14ac:dyDescent="0.25">
      <c r="A12" s="15" t="s">
        <v>5</v>
      </c>
      <c r="B12" s="16">
        <f t="shared" ref="B12:K12" si="2">B4/B7</f>
        <v>0.35414802594788053</v>
      </c>
      <c r="C12" s="16">
        <f t="shared" si="2"/>
        <v>0.35127958025484529</v>
      </c>
      <c r="D12" s="16">
        <f t="shared" si="2"/>
        <v>0.35261799072816935</v>
      </c>
      <c r="E12" s="16">
        <f t="shared" si="2"/>
        <v>0.3565210855721665</v>
      </c>
      <c r="F12" s="16">
        <f t="shared" si="2"/>
        <v>0.36043095328585356</v>
      </c>
      <c r="G12" s="16">
        <f t="shared" si="2"/>
        <v>0.36379481060617891</v>
      </c>
      <c r="H12" s="16">
        <f t="shared" si="2"/>
        <v>0.36791540697249853</v>
      </c>
      <c r="I12" s="16">
        <f t="shared" si="2"/>
        <v>0.37367967560692944</v>
      </c>
      <c r="J12" s="16">
        <f t="shared" si="2"/>
        <v>0.38032296666242688</v>
      </c>
      <c r="K12" s="16">
        <f t="shared" si="2"/>
        <v>0.38208206238315456</v>
      </c>
    </row>
  </sheetData>
  <pageMargins left="0.25" right="0.25" top="0.75" bottom="0.75" header="0.3" footer="0.3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A3457-FA71-4238-99F3-9BBC8E5FE8A7}">
  <sheetPr>
    <tabColor theme="9"/>
  </sheetPr>
  <dimension ref="A1:K25"/>
  <sheetViews>
    <sheetView topLeftCell="A10" workbookViewId="0">
      <selection activeCell="A27" sqref="A27"/>
    </sheetView>
  </sheetViews>
  <sheetFormatPr defaultRowHeight="15" x14ac:dyDescent="0.25"/>
  <cols>
    <col min="1" max="1" width="13.85546875" customWidth="1"/>
    <col min="2" max="2" width="10.7109375" customWidth="1"/>
    <col min="3" max="3" width="10" customWidth="1"/>
    <col min="4" max="4" width="9" customWidth="1"/>
    <col min="5" max="5" width="10.42578125" customWidth="1"/>
    <col min="6" max="6" width="9" customWidth="1"/>
    <col min="7" max="7" width="11" customWidth="1"/>
    <col min="8" max="8" width="9.140625" customWidth="1"/>
    <col min="9" max="9" width="9.28515625" customWidth="1"/>
    <col min="10" max="10" width="10.7109375" customWidth="1"/>
    <col min="11" max="11" width="9.140625" customWidth="1"/>
  </cols>
  <sheetData>
    <row r="1" spans="1:11" x14ac:dyDescent="0.25">
      <c r="A1" s="1" t="s">
        <v>93</v>
      </c>
    </row>
    <row r="3" spans="1:11" s="1" customFormat="1" x14ac:dyDescent="0.25">
      <c r="A3" t="s">
        <v>40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  <c r="G3" t="s">
        <v>47</v>
      </c>
      <c r="H3" t="s">
        <v>48</v>
      </c>
      <c r="I3" t="s">
        <v>49</v>
      </c>
      <c r="J3" t="s">
        <v>50</v>
      </c>
      <c r="K3" t="s">
        <v>51</v>
      </c>
    </row>
    <row r="4" spans="1:11" x14ac:dyDescent="0.25">
      <c r="A4" t="s">
        <v>8</v>
      </c>
      <c r="B4" s="73">
        <v>12653</v>
      </c>
      <c r="C4" s="73">
        <v>12141</v>
      </c>
      <c r="D4" s="73">
        <v>12143</v>
      </c>
      <c r="E4" s="73">
        <v>11921</v>
      </c>
      <c r="F4" s="73">
        <v>12065</v>
      </c>
      <c r="G4" s="73">
        <v>12575</v>
      </c>
      <c r="H4" s="73">
        <v>13403</v>
      </c>
      <c r="I4" s="73">
        <v>14086</v>
      </c>
      <c r="J4" s="73">
        <v>15184</v>
      </c>
      <c r="K4" s="73">
        <v>16028</v>
      </c>
    </row>
    <row r="5" spans="1:11" x14ac:dyDescent="0.25">
      <c r="A5" t="s">
        <v>5</v>
      </c>
      <c r="B5" s="73">
        <v>46038</v>
      </c>
      <c r="C5" s="73">
        <v>43539</v>
      </c>
      <c r="D5" s="73">
        <v>42134</v>
      </c>
      <c r="E5" s="73">
        <v>42508</v>
      </c>
      <c r="F5" s="73">
        <v>44167</v>
      </c>
      <c r="G5" s="73">
        <v>47313</v>
      </c>
      <c r="H5" s="73">
        <v>51529</v>
      </c>
      <c r="I5" s="73">
        <v>55119</v>
      </c>
      <c r="J5" s="73">
        <v>57851</v>
      </c>
      <c r="K5" s="73">
        <v>61324</v>
      </c>
    </row>
    <row r="6" spans="1:11" x14ac:dyDescent="0.25">
      <c r="A6" t="s">
        <v>26</v>
      </c>
      <c r="B6" s="73">
        <v>16996</v>
      </c>
      <c r="C6" s="73">
        <v>16292</v>
      </c>
      <c r="D6" s="73">
        <v>16139</v>
      </c>
      <c r="E6" s="73">
        <v>16916</v>
      </c>
      <c r="F6" s="73">
        <v>17854</v>
      </c>
      <c r="G6" s="73">
        <v>19267</v>
      </c>
      <c r="H6" s="73">
        <v>20912</v>
      </c>
      <c r="I6" s="73">
        <v>21554</v>
      </c>
      <c r="J6" s="73">
        <v>22244</v>
      </c>
      <c r="K6" s="73">
        <v>22639</v>
      </c>
    </row>
    <row r="7" spans="1:11" x14ac:dyDescent="0.25">
      <c r="A7" t="s">
        <v>19</v>
      </c>
      <c r="B7" s="73">
        <v>12659</v>
      </c>
      <c r="C7" s="73">
        <v>12534</v>
      </c>
      <c r="D7" s="73">
        <v>11877</v>
      </c>
      <c r="E7" s="73">
        <v>12092</v>
      </c>
      <c r="F7" s="73">
        <v>12197</v>
      </c>
      <c r="G7" s="73">
        <v>12639</v>
      </c>
      <c r="H7" s="73">
        <v>13236</v>
      </c>
      <c r="I7" s="73">
        <v>13866</v>
      </c>
      <c r="J7" s="73">
        <v>15881</v>
      </c>
      <c r="K7" s="73">
        <v>16856</v>
      </c>
    </row>
    <row r="8" spans="1:11" x14ac:dyDescent="0.25">
      <c r="A8" t="s">
        <v>31</v>
      </c>
      <c r="B8" s="73">
        <v>7603</v>
      </c>
      <c r="C8" s="73">
        <v>7302</v>
      </c>
      <c r="D8" s="73">
        <v>7184</v>
      </c>
      <c r="E8" s="73">
        <v>7266</v>
      </c>
      <c r="F8" s="73">
        <v>7862</v>
      </c>
      <c r="G8" s="73">
        <v>8648</v>
      </c>
      <c r="H8" s="73">
        <v>9167</v>
      </c>
      <c r="I8" s="73">
        <v>9419</v>
      </c>
      <c r="J8" s="73">
        <v>9964</v>
      </c>
      <c r="K8" s="73">
        <v>10515</v>
      </c>
    </row>
    <row r="9" spans="1:11" x14ac:dyDescent="0.25">
      <c r="A9" t="s">
        <v>1</v>
      </c>
      <c r="B9" s="73">
        <v>13438</v>
      </c>
      <c r="C9" s="73">
        <v>13441</v>
      </c>
      <c r="D9" s="73">
        <v>13687</v>
      </c>
      <c r="E9" s="73">
        <v>13583</v>
      </c>
      <c r="F9" s="73">
        <v>13723</v>
      </c>
      <c r="G9" s="73">
        <v>14544</v>
      </c>
      <c r="H9" s="73">
        <v>15322</v>
      </c>
      <c r="I9" s="73">
        <v>15517</v>
      </c>
      <c r="J9" s="73">
        <v>16030</v>
      </c>
      <c r="K9" s="73">
        <v>17198</v>
      </c>
    </row>
    <row r="10" spans="1:11" x14ac:dyDescent="0.25">
      <c r="A10" t="s">
        <v>20</v>
      </c>
      <c r="B10" s="73">
        <v>19665</v>
      </c>
      <c r="C10" s="73">
        <v>18931</v>
      </c>
      <c r="D10" s="73">
        <v>20156</v>
      </c>
      <c r="E10" s="73">
        <v>20946</v>
      </c>
      <c r="F10" s="73">
        <v>21535</v>
      </c>
      <c r="G10" s="73">
        <v>22768</v>
      </c>
      <c r="H10" s="73">
        <v>24142</v>
      </c>
      <c r="I10" s="73">
        <v>24959</v>
      </c>
      <c r="J10" s="73">
        <v>25805</v>
      </c>
      <c r="K10" s="73">
        <v>26317</v>
      </c>
    </row>
    <row r="11" spans="1:11" s="1" customFormat="1" x14ac:dyDescent="0.25">
      <c r="A11" t="s">
        <v>15</v>
      </c>
      <c r="B11" s="73">
        <v>12216</v>
      </c>
      <c r="C11" s="73">
        <v>11888</v>
      </c>
      <c r="D11" s="73">
        <v>12181</v>
      </c>
      <c r="E11" s="73">
        <v>11968</v>
      </c>
      <c r="F11" s="73">
        <v>12396</v>
      </c>
      <c r="G11" s="73">
        <v>12861</v>
      </c>
      <c r="H11" s="73">
        <v>13489</v>
      </c>
      <c r="I11" s="73">
        <v>14279</v>
      </c>
      <c r="J11" s="73">
        <v>15288</v>
      </c>
      <c r="K11" s="73">
        <v>15971</v>
      </c>
    </row>
    <row r="12" spans="1:11" s="1" customFormat="1" x14ac:dyDescent="0.25">
      <c r="A12" s="1" t="s">
        <v>41</v>
      </c>
      <c r="B12" s="105">
        <v>141268</v>
      </c>
      <c r="C12" s="105">
        <v>136068</v>
      </c>
      <c r="D12" s="105">
        <v>135501</v>
      </c>
      <c r="E12" s="105">
        <v>137200</v>
      </c>
      <c r="F12" s="105">
        <v>141799</v>
      </c>
      <c r="G12" s="105">
        <v>150615</v>
      </c>
      <c r="H12" s="105">
        <v>161200</v>
      </c>
      <c r="I12" s="105">
        <v>168799</v>
      </c>
      <c r="J12" s="105">
        <v>178247</v>
      </c>
      <c r="K12" s="105">
        <v>186848</v>
      </c>
    </row>
    <row r="14" spans="1:11" x14ac:dyDescent="0.25">
      <c r="B14" s="1">
        <v>2009</v>
      </c>
      <c r="C14" s="1">
        <v>2010</v>
      </c>
      <c r="D14" s="1">
        <v>2011</v>
      </c>
      <c r="E14" s="1">
        <v>2012</v>
      </c>
      <c r="F14" s="1">
        <v>2013</v>
      </c>
      <c r="G14" s="1">
        <v>2014</v>
      </c>
      <c r="H14" s="1">
        <v>2015</v>
      </c>
      <c r="I14" s="1">
        <v>2016</v>
      </c>
      <c r="J14" s="1">
        <v>2017</v>
      </c>
      <c r="K14" s="1">
        <v>2018</v>
      </c>
    </row>
    <row r="15" spans="1:11" x14ac:dyDescent="0.25">
      <c r="A15" t="s">
        <v>5</v>
      </c>
      <c r="B15" s="9">
        <f>B5</f>
        <v>46038</v>
      </c>
      <c r="C15" s="9">
        <f t="shared" ref="C15:K15" si="0">C5</f>
        <v>43539</v>
      </c>
      <c r="D15" s="9">
        <f t="shared" si="0"/>
        <v>42134</v>
      </c>
      <c r="E15" s="9">
        <f t="shared" si="0"/>
        <v>42508</v>
      </c>
      <c r="F15" s="9">
        <f t="shared" si="0"/>
        <v>44167</v>
      </c>
      <c r="G15" s="9">
        <f t="shared" si="0"/>
        <v>47313</v>
      </c>
      <c r="H15" s="9">
        <f t="shared" si="0"/>
        <v>51529</v>
      </c>
      <c r="I15" s="9">
        <f t="shared" si="0"/>
        <v>55119</v>
      </c>
      <c r="J15" s="9">
        <f t="shared" si="0"/>
        <v>57851</v>
      </c>
      <c r="K15" s="9">
        <f t="shared" si="0"/>
        <v>61324</v>
      </c>
    </row>
    <row r="16" spans="1:11" x14ac:dyDescent="0.25">
      <c r="A16" s="15" t="s">
        <v>128</v>
      </c>
      <c r="B16" s="9">
        <f>B6+B7+B9+B10</f>
        <v>62758</v>
      </c>
      <c r="C16" s="9">
        <f t="shared" ref="C16:K16" si="1">C6+C7+C9+C10</f>
        <v>61198</v>
      </c>
      <c r="D16" s="9">
        <f t="shared" si="1"/>
        <v>61859</v>
      </c>
      <c r="E16" s="9">
        <f t="shared" si="1"/>
        <v>63537</v>
      </c>
      <c r="F16" s="9">
        <f t="shared" si="1"/>
        <v>65309</v>
      </c>
      <c r="G16" s="9">
        <f t="shared" si="1"/>
        <v>69218</v>
      </c>
      <c r="H16" s="9">
        <f t="shared" si="1"/>
        <v>73612</v>
      </c>
      <c r="I16" s="9">
        <f t="shared" si="1"/>
        <v>75896</v>
      </c>
      <c r="J16" s="9">
        <f>J6+J7+J9+J10</f>
        <v>79960</v>
      </c>
      <c r="K16" s="9">
        <f t="shared" si="1"/>
        <v>83010</v>
      </c>
    </row>
    <row r="17" spans="1:11" s="78" customFormat="1" x14ac:dyDescent="0.25">
      <c r="A17" s="78" t="s">
        <v>88</v>
      </c>
      <c r="B17" s="87">
        <f>B4+B8+B11</f>
        <v>32472</v>
      </c>
      <c r="C17" s="87">
        <f t="shared" ref="C17:K17" si="2">C4+C8+C11</f>
        <v>31331</v>
      </c>
      <c r="D17" s="87">
        <f t="shared" si="2"/>
        <v>31508</v>
      </c>
      <c r="E17" s="87">
        <f t="shared" si="2"/>
        <v>31155</v>
      </c>
      <c r="F17" s="87">
        <f t="shared" si="2"/>
        <v>32323</v>
      </c>
      <c r="G17" s="87">
        <f t="shared" si="2"/>
        <v>34084</v>
      </c>
      <c r="H17" s="87">
        <f t="shared" si="2"/>
        <v>36059</v>
      </c>
      <c r="I17" s="87">
        <f t="shared" si="2"/>
        <v>37784</v>
      </c>
      <c r="J17" s="87">
        <f t="shared" si="2"/>
        <v>40436</v>
      </c>
      <c r="K17" s="87">
        <f t="shared" si="2"/>
        <v>42514</v>
      </c>
    </row>
    <row r="18" spans="1:11" s="1" customFormat="1" x14ac:dyDescent="0.25">
      <c r="A18" s="1" t="s">
        <v>87</v>
      </c>
      <c r="B18" s="25">
        <f>SUM(B15:B17)</f>
        <v>141268</v>
      </c>
      <c r="C18" s="25">
        <f t="shared" ref="C18:K18" si="3">SUM(C15:C17)</f>
        <v>136068</v>
      </c>
      <c r="D18" s="25">
        <f t="shared" si="3"/>
        <v>135501</v>
      </c>
      <c r="E18" s="25">
        <f t="shared" si="3"/>
        <v>137200</v>
      </c>
      <c r="F18" s="25">
        <f t="shared" si="3"/>
        <v>141799</v>
      </c>
      <c r="G18" s="25">
        <f t="shared" si="3"/>
        <v>150615</v>
      </c>
      <c r="H18" s="25">
        <f t="shared" si="3"/>
        <v>161200</v>
      </c>
      <c r="I18" s="25">
        <f t="shared" si="3"/>
        <v>168799</v>
      </c>
      <c r="J18" s="25">
        <f t="shared" si="3"/>
        <v>178247</v>
      </c>
      <c r="K18" s="25">
        <f t="shared" si="3"/>
        <v>186848</v>
      </c>
    </row>
    <row r="19" spans="1:11" s="1" customFormat="1" x14ac:dyDescent="0.25"/>
    <row r="20" spans="1:11" x14ac:dyDescent="0.25">
      <c r="B20" s="1">
        <v>2009</v>
      </c>
      <c r="C20" s="1">
        <v>2010</v>
      </c>
      <c r="D20" s="1">
        <v>2011</v>
      </c>
      <c r="E20" s="1">
        <v>2012</v>
      </c>
      <c r="F20" s="1">
        <v>2013</v>
      </c>
      <c r="G20" s="1">
        <v>2014</v>
      </c>
      <c r="H20" s="1">
        <v>2015</v>
      </c>
      <c r="I20" s="1">
        <v>2016</v>
      </c>
      <c r="J20" s="1">
        <v>2017</v>
      </c>
      <c r="K20" s="1">
        <v>2018</v>
      </c>
    </row>
    <row r="21" spans="1:11" s="78" customFormat="1" x14ac:dyDescent="0.25">
      <c r="A21" s="78" t="s">
        <v>5</v>
      </c>
      <c r="B21" s="88">
        <f>B15/B18</f>
        <v>0.32589121386301217</v>
      </c>
      <c r="C21" s="88">
        <f t="shared" ref="C21:K21" si="4">C15/C18</f>
        <v>0.31997971602434078</v>
      </c>
      <c r="D21" s="88">
        <f t="shared" si="4"/>
        <v>0.31094973468830489</v>
      </c>
      <c r="E21" s="88">
        <f t="shared" si="4"/>
        <v>0.3098250728862974</v>
      </c>
      <c r="F21" s="88">
        <f t="shared" si="4"/>
        <v>0.31147610349861421</v>
      </c>
      <c r="G21" s="88">
        <f t="shared" si="4"/>
        <v>0.31413205855990439</v>
      </c>
      <c r="H21" s="88">
        <f t="shared" si="4"/>
        <v>0.31965880893300247</v>
      </c>
      <c r="I21" s="88">
        <f t="shared" si="4"/>
        <v>0.3265362946462953</v>
      </c>
      <c r="J21" s="88">
        <f t="shared" si="4"/>
        <v>0.32455525198180052</v>
      </c>
      <c r="K21" s="88">
        <f t="shared" si="4"/>
        <v>0.32820260318547695</v>
      </c>
    </row>
    <row r="22" spans="1:11" x14ac:dyDescent="0.25">
      <c r="A22" t="s">
        <v>85</v>
      </c>
      <c r="B22" s="8">
        <f>B16/B18</f>
        <v>0.44424781266812019</v>
      </c>
      <c r="C22" s="8">
        <f t="shared" ref="C22:K22" si="5">C16/C18</f>
        <v>0.44976041391069171</v>
      </c>
      <c r="D22" s="8">
        <f t="shared" si="5"/>
        <v>0.45652061608401412</v>
      </c>
      <c r="E22" s="8">
        <f t="shared" si="5"/>
        <v>0.46309766763848398</v>
      </c>
      <c r="F22" s="8">
        <f t="shared" si="5"/>
        <v>0.46057447513734229</v>
      </c>
      <c r="G22" s="8">
        <f t="shared" si="5"/>
        <v>0.45956910002323803</v>
      </c>
      <c r="H22" s="8">
        <f t="shared" si="5"/>
        <v>0.45665012406947891</v>
      </c>
      <c r="I22" s="8">
        <f t="shared" si="5"/>
        <v>0.44962351672699485</v>
      </c>
      <c r="J22" s="8">
        <f t="shared" si="5"/>
        <v>0.44859100012903441</v>
      </c>
      <c r="K22" s="8">
        <f t="shared" si="5"/>
        <v>0.44426485699606094</v>
      </c>
    </row>
    <row r="23" spans="1:11" x14ac:dyDescent="0.25">
      <c r="A23" t="s">
        <v>89</v>
      </c>
      <c r="B23" s="8">
        <f>B17/B18</f>
        <v>0.22986097346886769</v>
      </c>
      <c r="C23" s="8">
        <f t="shared" ref="C23:K23" si="6">C17/C18</f>
        <v>0.23025987006496751</v>
      </c>
      <c r="D23" s="8">
        <f t="shared" si="6"/>
        <v>0.23252964922768099</v>
      </c>
      <c r="E23" s="8">
        <f t="shared" si="6"/>
        <v>0.22707725947521865</v>
      </c>
      <c r="F23" s="8">
        <f t="shared" si="6"/>
        <v>0.22794942136404348</v>
      </c>
      <c r="G23" s="8">
        <f t="shared" si="6"/>
        <v>0.22629884141685755</v>
      </c>
      <c r="H23" s="8">
        <f t="shared" si="6"/>
        <v>0.22369106699751862</v>
      </c>
      <c r="I23" s="8">
        <f t="shared" si="6"/>
        <v>0.22384018862670987</v>
      </c>
      <c r="J23" s="8">
        <f t="shared" si="6"/>
        <v>0.22685374788916504</v>
      </c>
      <c r="K23" s="8">
        <f t="shared" si="6"/>
        <v>0.22753253981846205</v>
      </c>
    </row>
    <row r="24" spans="1:11" x14ac:dyDescent="0.25">
      <c r="K24" s="20"/>
    </row>
    <row r="25" spans="1:11" x14ac:dyDescent="0.25">
      <c r="A25" s="1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E976-6E11-4EBB-B631-A074EEF95E84}">
  <sheetPr>
    <tabColor theme="9"/>
  </sheetPr>
  <dimension ref="A1:K46"/>
  <sheetViews>
    <sheetView workbookViewId="0">
      <selection activeCell="H46" sqref="H46"/>
    </sheetView>
  </sheetViews>
  <sheetFormatPr defaultRowHeight="15" x14ac:dyDescent="0.25"/>
  <cols>
    <col min="1" max="1" width="14.140625" customWidth="1"/>
    <col min="2" max="2" width="9.28515625" customWidth="1"/>
    <col min="3" max="3" width="9" customWidth="1"/>
    <col min="4" max="4" width="8.7109375" customWidth="1"/>
    <col min="5" max="5" width="9.140625" customWidth="1"/>
    <col min="6" max="6" width="10.42578125" customWidth="1"/>
    <col min="7" max="7" width="10.7109375" customWidth="1"/>
    <col min="8" max="8" width="8.7109375" customWidth="1"/>
    <col min="9" max="9" width="8.85546875" customWidth="1"/>
    <col min="10" max="10" width="10.42578125" customWidth="1"/>
    <col min="11" max="11" width="8.85546875" customWidth="1"/>
  </cols>
  <sheetData>
    <row r="1" spans="1:11" x14ac:dyDescent="0.25">
      <c r="A1" s="1" t="s">
        <v>94</v>
      </c>
    </row>
    <row r="3" spans="1:11" s="1" customFormat="1" x14ac:dyDescent="0.25">
      <c r="A3" t="s">
        <v>40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1" x14ac:dyDescent="0.25">
      <c r="A4" t="s">
        <v>8</v>
      </c>
      <c r="B4" s="73">
        <v>7924</v>
      </c>
      <c r="C4" s="73">
        <v>7670</v>
      </c>
      <c r="D4" s="73">
        <v>7824</v>
      </c>
      <c r="E4" s="73">
        <v>8127</v>
      </c>
      <c r="F4" s="73">
        <v>7925</v>
      </c>
      <c r="G4" s="73">
        <v>8198</v>
      </c>
      <c r="H4" s="73">
        <v>8396</v>
      </c>
      <c r="I4" s="73">
        <v>8549</v>
      </c>
      <c r="J4" s="73">
        <v>9192</v>
      </c>
      <c r="K4" s="73">
        <v>9637</v>
      </c>
    </row>
    <row r="5" spans="1:11" x14ac:dyDescent="0.25">
      <c r="A5" t="s">
        <v>5</v>
      </c>
      <c r="B5" s="73">
        <v>55288</v>
      </c>
      <c r="C5" s="73">
        <v>54879</v>
      </c>
      <c r="D5" s="73">
        <v>58116</v>
      </c>
      <c r="E5" s="73">
        <v>61850</v>
      </c>
      <c r="F5" s="73">
        <v>64894</v>
      </c>
      <c r="G5" s="73">
        <v>69157</v>
      </c>
      <c r="H5" s="73">
        <v>74425</v>
      </c>
      <c r="I5" s="73">
        <v>80625</v>
      </c>
      <c r="J5" s="73">
        <v>88665</v>
      </c>
      <c r="K5" s="73">
        <v>94000</v>
      </c>
    </row>
    <row r="6" spans="1:11" x14ac:dyDescent="0.25">
      <c r="A6" t="s">
        <v>26</v>
      </c>
      <c r="B6" s="73">
        <v>14294</v>
      </c>
      <c r="C6" s="73">
        <v>14772</v>
      </c>
      <c r="D6" s="73">
        <v>14924</v>
      </c>
      <c r="E6" s="73">
        <v>15216</v>
      </c>
      <c r="F6" s="73">
        <v>15831</v>
      </c>
      <c r="G6" s="73">
        <v>16660</v>
      </c>
      <c r="H6" s="73">
        <v>17331</v>
      </c>
      <c r="I6" s="73">
        <v>17310</v>
      </c>
      <c r="J6" s="73">
        <v>15856</v>
      </c>
      <c r="K6" s="73">
        <v>16801</v>
      </c>
    </row>
    <row r="7" spans="1:11" x14ac:dyDescent="0.25">
      <c r="A7" t="s">
        <v>19</v>
      </c>
      <c r="B7" s="73">
        <v>17129</v>
      </c>
      <c r="C7" s="73">
        <v>16383</v>
      </c>
      <c r="D7" s="73">
        <v>16175</v>
      </c>
      <c r="E7" s="73">
        <v>16060</v>
      </c>
      <c r="F7" s="73">
        <v>15934</v>
      </c>
      <c r="G7" s="73">
        <v>16835</v>
      </c>
      <c r="H7" s="73">
        <v>17596</v>
      </c>
      <c r="I7" s="73">
        <v>18831</v>
      </c>
      <c r="J7" s="73">
        <v>19950</v>
      </c>
      <c r="K7" s="73">
        <v>20777</v>
      </c>
    </row>
    <row r="8" spans="1:11" x14ac:dyDescent="0.25">
      <c r="A8" t="s">
        <v>31</v>
      </c>
      <c r="B8" s="73">
        <v>4673</v>
      </c>
      <c r="C8" s="73">
        <v>4386</v>
      </c>
      <c r="D8" s="73">
        <v>4341</v>
      </c>
      <c r="E8" s="73">
        <v>4529</v>
      </c>
      <c r="F8" s="73">
        <v>4656</v>
      </c>
      <c r="G8" s="73">
        <v>4695</v>
      </c>
      <c r="H8" s="73">
        <v>4853</v>
      </c>
      <c r="I8" s="73">
        <v>5008</v>
      </c>
      <c r="J8" s="73">
        <v>5211</v>
      </c>
      <c r="K8" s="73">
        <v>5799</v>
      </c>
    </row>
    <row r="9" spans="1:11" x14ac:dyDescent="0.25">
      <c r="A9" t="s">
        <v>1</v>
      </c>
      <c r="B9" s="73">
        <v>8819</v>
      </c>
      <c r="C9" s="73">
        <v>8513</v>
      </c>
      <c r="D9" s="73">
        <v>7959</v>
      </c>
      <c r="E9" s="73">
        <v>8162</v>
      </c>
      <c r="F9" s="73">
        <v>8327</v>
      </c>
      <c r="G9" s="73">
        <v>8509</v>
      </c>
      <c r="H9" s="73">
        <v>8736</v>
      </c>
      <c r="I9" s="73">
        <v>9686</v>
      </c>
      <c r="J9" s="73">
        <v>10508</v>
      </c>
      <c r="K9" s="73">
        <v>11129</v>
      </c>
    </row>
    <row r="10" spans="1:11" x14ac:dyDescent="0.25">
      <c r="A10" t="s">
        <v>20</v>
      </c>
      <c r="B10" s="73">
        <v>22563</v>
      </c>
      <c r="C10" s="73">
        <v>22953</v>
      </c>
      <c r="D10" s="73">
        <v>24098</v>
      </c>
      <c r="E10" s="73">
        <v>25479</v>
      </c>
      <c r="F10" s="73">
        <v>26536</v>
      </c>
      <c r="G10" s="73">
        <v>28089</v>
      </c>
      <c r="H10" s="73">
        <v>31458</v>
      </c>
      <c r="I10" s="73">
        <v>34565</v>
      </c>
      <c r="J10" s="73">
        <v>36017</v>
      </c>
      <c r="K10" s="73">
        <v>38464</v>
      </c>
    </row>
    <row r="11" spans="1:11" x14ac:dyDescent="0.25">
      <c r="A11" t="s">
        <v>15</v>
      </c>
      <c r="B11" s="73">
        <v>14154</v>
      </c>
      <c r="C11" s="73">
        <v>14546</v>
      </c>
      <c r="D11" s="73">
        <v>15364</v>
      </c>
      <c r="E11" s="73">
        <v>16089</v>
      </c>
      <c r="F11" s="73">
        <v>16683</v>
      </c>
      <c r="G11" s="73">
        <v>17395</v>
      </c>
      <c r="H11" s="73">
        <v>18350</v>
      </c>
      <c r="I11" s="73">
        <v>19890</v>
      </c>
      <c r="J11" s="73">
        <v>21595</v>
      </c>
      <c r="K11" s="73">
        <v>23065</v>
      </c>
    </row>
    <row r="12" spans="1:11" s="1" customFormat="1" x14ac:dyDescent="0.25">
      <c r="A12" t="s">
        <v>41</v>
      </c>
      <c r="B12" s="73">
        <v>144844</v>
      </c>
      <c r="C12" s="73">
        <v>144102</v>
      </c>
      <c r="D12" s="73">
        <v>148801</v>
      </c>
      <c r="E12" s="73">
        <v>155512</v>
      </c>
      <c r="F12" s="73">
        <v>160786</v>
      </c>
      <c r="G12" s="73">
        <v>169538</v>
      </c>
      <c r="H12" s="73">
        <v>181145</v>
      </c>
      <c r="I12" s="73">
        <v>194464</v>
      </c>
      <c r="J12" s="73">
        <v>206994</v>
      </c>
      <c r="K12" s="73">
        <v>219672</v>
      </c>
    </row>
    <row r="14" spans="1:11" x14ac:dyDescent="0.25">
      <c r="B14" s="1">
        <v>2009</v>
      </c>
      <c r="C14" s="1">
        <v>2010</v>
      </c>
      <c r="D14" s="1">
        <v>2011</v>
      </c>
      <c r="E14" s="1">
        <v>2012</v>
      </c>
      <c r="F14" s="1">
        <v>2013</v>
      </c>
      <c r="G14" s="1">
        <v>2014</v>
      </c>
      <c r="H14" s="1">
        <v>2015</v>
      </c>
      <c r="I14" s="1">
        <v>2016</v>
      </c>
      <c r="J14" s="1">
        <v>2017</v>
      </c>
      <c r="K14" s="1">
        <v>2018</v>
      </c>
    </row>
    <row r="15" spans="1:11" x14ac:dyDescent="0.25">
      <c r="A15" s="2" t="s">
        <v>90</v>
      </c>
      <c r="B15" s="14">
        <f>B4+B8+B11</f>
        <v>26751</v>
      </c>
      <c r="C15" s="14">
        <f t="shared" ref="C15:K15" si="0">C4+C8+C11</f>
        <v>26602</v>
      </c>
      <c r="D15" s="14">
        <f t="shared" si="0"/>
        <v>27529</v>
      </c>
      <c r="E15" s="14">
        <f t="shared" si="0"/>
        <v>28745</v>
      </c>
      <c r="F15" s="14">
        <f t="shared" si="0"/>
        <v>29264</v>
      </c>
      <c r="G15" s="14">
        <f t="shared" si="0"/>
        <v>30288</v>
      </c>
      <c r="H15" s="14">
        <f t="shared" si="0"/>
        <v>31599</v>
      </c>
      <c r="I15" s="14">
        <f t="shared" si="0"/>
        <v>33447</v>
      </c>
      <c r="J15" s="14">
        <f t="shared" si="0"/>
        <v>35998</v>
      </c>
      <c r="K15" s="14">
        <f t="shared" si="0"/>
        <v>38501</v>
      </c>
    </row>
    <row r="16" spans="1:11" x14ac:dyDescent="0.25">
      <c r="A16" s="2" t="s">
        <v>85</v>
      </c>
      <c r="B16" s="14">
        <f>B6+B7+B9+B10</f>
        <v>62805</v>
      </c>
      <c r="C16" s="14">
        <f t="shared" ref="C16:K16" si="1">C6+C7+C9+C10</f>
        <v>62621</v>
      </c>
      <c r="D16" s="14">
        <f t="shared" si="1"/>
        <v>63156</v>
      </c>
      <c r="E16" s="14">
        <f t="shared" si="1"/>
        <v>64917</v>
      </c>
      <c r="F16" s="14">
        <f t="shared" si="1"/>
        <v>66628</v>
      </c>
      <c r="G16" s="14">
        <f t="shared" si="1"/>
        <v>70093</v>
      </c>
      <c r="H16" s="14">
        <f t="shared" si="1"/>
        <v>75121</v>
      </c>
      <c r="I16" s="14">
        <f t="shared" si="1"/>
        <v>80392</v>
      </c>
      <c r="J16" s="14">
        <f t="shared" si="1"/>
        <v>82331</v>
      </c>
      <c r="K16" s="14">
        <f t="shared" si="1"/>
        <v>87171</v>
      </c>
    </row>
    <row r="17" spans="1:11" x14ac:dyDescent="0.25">
      <c r="A17" s="2" t="s">
        <v>5</v>
      </c>
      <c r="B17" s="9">
        <f>B5</f>
        <v>55288</v>
      </c>
      <c r="C17" s="9">
        <f t="shared" ref="C17:K17" si="2">C5</f>
        <v>54879</v>
      </c>
      <c r="D17" s="9">
        <f t="shared" si="2"/>
        <v>58116</v>
      </c>
      <c r="E17" s="9">
        <f t="shared" si="2"/>
        <v>61850</v>
      </c>
      <c r="F17" s="9">
        <f t="shared" si="2"/>
        <v>64894</v>
      </c>
      <c r="G17" s="9">
        <f t="shared" si="2"/>
        <v>69157</v>
      </c>
      <c r="H17" s="9">
        <f t="shared" si="2"/>
        <v>74425</v>
      </c>
      <c r="I17" s="9">
        <f t="shared" si="2"/>
        <v>80625</v>
      </c>
      <c r="J17" s="9">
        <f t="shared" si="2"/>
        <v>88665</v>
      </c>
      <c r="K17" s="9">
        <f t="shared" si="2"/>
        <v>94000</v>
      </c>
    </row>
    <row r="18" spans="1:11" x14ac:dyDescent="0.25">
      <c r="A18" s="2" t="s">
        <v>87</v>
      </c>
      <c r="B18" s="14">
        <f>SUM(B15:B17)</f>
        <v>144844</v>
      </c>
      <c r="C18" s="14">
        <f t="shared" ref="C18:K18" si="3">SUM(C15:C17)</f>
        <v>144102</v>
      </c>
      <c r="D18" s="14">
        <f t="shared" si="3"/>
        <v>148801</v>
      </c>
      <c r="E18" s="14">
        <f t="shared" si="3"/>
        <v>155512</v>
      </c>
      <c r="F18" s="14">
        <f t="shared" si="3"/>
        <v>160786</v>
      </c>
      <c r="G18" s="14">
        <f t="shared" si="3"/>
        <v>169538</v>
      </c>
      <c r="H18" s="14">
        <f t="shared" si="3"/>
        <v>181145</v>
      </c>
      <c r="I18" s="14">
        <f t="shared" si="3"/>
        <v>194464</v>
      </c>
      <c r="J18" s="14">
        <f t="shared" si="3"/>
        <v>206994</v>
      </c>
      <c r="K18" s="14">
        <f t="shared" si="3"/>
        <v>219672</v>
      </c>
    </row>
    <row r="20" spans="1:11" x14ac:dyDescent="0.25">
      <c r="B20" s="1">
        <v>2009</v>
      </c>
      <c r="C20" s="1">
        <v>2010</v>
      </c>
      <c r="D20" s="1">
        <v>2011</v>
      </c>
      <c r="E20" s="1">
        <v>2012</v>
      </c>
      <c r="F20" s="1">
        <v>2013</v>
      </c>
      <c r="G20" s="1">
        <v>2014</v>
      </c>
      <c r="H20" s="1">
        <v>2015</v>
      </c>
      <c r="I20" s="1">
        <v>2016</v>
      </c>
      <c r="J20" s="1">
        <v>2017</v>
      </c>
      <c r="K20" s="1">
        <v>2018</v>
      </c>
    </row>
    <row r="21" spans="1:11" x14ac:dyDescent="0.25">
      <c r="A21" s="2" t="s">
        <v>90</v>
      </c>
      <c r="B21" s="8">
        <f t="shared" ref="B21:K21" si="4">B15/B18</f>
        <v>0.1846883543674574</v>
      </c>
      <c r="C21" s="8">
        <f t="shared" si="4"/>
        <v>0.18460534898891062</v>
      </c>
      <c r="D21" s="8">
        <f t="shared" si="4"/>
        <v>0.18500547711372908</v>
      </c>
      <c r="E21" s="8">
        <f t="shared" si="4"/>
        <v>0.18484104120582334</v>
      </c>
      <c r="F21" s="8">
        <f t="shared" si="4"/>
        <v>0.18200589603572451</v>
      </c>
      <c r="G21" s="8">
        <f t="shared" si="4"/>
        <v>0.17865021411129067</v>
      </c>
      <c r="H21" s="8">
        <f t="shared" si="4"/>
        <v>0.17444036545309008</v>
      </c>
      <c r="I21" s="8">
        <f t="shared" si="4"/>
        <v>0.17199584498930393</v>
      </c>
      <c r="J21" s="8">
        <f t="shared" si="4"/>
        <v>0.17390842246635169</v>
      </c>
      <c r="K21" s="8">
        <f t="shared" si="4"/>
        <v>0.17526585090498562</v>
      </c>
    </row>
    <row r="22" spans="1:11" x14ac:dyDescent="0.25">
      <c r="A22" s="2" t="s">
        <v>85</v>
      </c>
      <c r="B22" s="8">
        <f>B16/B18</f>
        <v>0.43360442959321754</v>
      </c>
      <c r="C22" s="8">
        <f t="shared" ref="C22:K22" si="5">C16/C18</f>
        <v>0.4345602420507696</v>
      </c>
      <c r="D22" s="8">
        <f t="shared" si="5"/>
        <v>0.42443263150113236</v>
      </c>
      <c r="E22" s="8">
        <f t="shared" si="5"/>
        <v>0.41744045475590308</v>
      </c>
      <c r="F22" s="8">
        <f t="shared" si="5"/>
        <v>0.4143893125023323</v>
      </c>
      <c r="G22" s="8">
        <f t="shared" si="5"/>
        <v>0.41343533603086036</v>
      </c>
      <c r="H22" s="8">
        <f t="shared" si="5"/>
        <v>0.41470093019404347</v>
      </c>
      <c r="I22" s="8">
        <f t="shared" si="5"/>
        <v>0.41340299489879873</v>
      </c>
      <c r="J22" s="8">
        <f t="shared" si="5"/>
        <v>0.39774582838149897</v>
      </c>
      <c r="K22" s="8">
        <f t="shared" si="5"/>
        <v>0.39682344586474377</v>
      </c>
    </row>
    <row r="23" spans="1:11" x14ac:dyDescent="0.25">
      <c r="A23" s="2" t="s">
        <v>5</v>
      </c>
      <c r="B23" s="8">
        <f t="shared" ref="B23:K23" si="6">B17/B18</f>
        <v>0.38170721603932506</v>
      </c>
      <c r="C23" s="8">
        <f t="shared" si="6"/>
        <v>0.38083440896031978</v>
      </c>
      <c r="D23" s="8">
        <f t="shared" si="6"/>
        <v>0.39056189138513853</v>
      </c>
      <c r="E23" s="8">
        <f t="shared" si="6"/>
        <v>0.39771850403827358</v>
      </c>
      <c r="F23" s="8">
        <f t="shared" si="6"/>
        <v>0.40360479146194322</v>
      </c>
      <c r="G23" s="8">
        <f t="shared" si="6"/>
        <v>0.40791444985784897</v>
      </c>
      <c r="H23" s="8">
        <f t="shared" si="6"/>
        <v>0.41085870435286648</v>
      </c>
      <c r="I23" s="8">
        <f t="shared" si="6"/>
        <v>0.41460116011189729</v>
      </c>
      <c r="J23" s="8">
        <f t="shared" si="6"/>
        <v>0.42834574915214935</v>
      </c>
      <c r="K23" s="8">
        <f t="shared" si="6"/>
        <v>0.42791070323027058</v>
      </c>
    </row>
    <row r="24" spans="1:11" x14ac:dyDescent="0.25">
      <c r="K24" s="20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</row>
    <row r="46" spans="2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26C7-BDDF-4D39-AA70-9E16426879B5}">
  <sheetPr>
    <tabColor theme="9"/>
  </sheetPr>
  <dimension ref="A1:K10"/>
  <sheetViews>
    <sheetView workbookViewId="0">
      <selection activeCell="I22" sqref="I22"/>
    </sheetView>
  </sheetViews>
  <sheetFormatPr defaultRowHeight="15" x14ac:dyDescent="0.25"/>
  <cols>
    <col min="1" max="1" width="22.5703125" customWidth="1"/>
    <col min="2" max="2" width="9.140625" customWidth="1"/>
    <col min="3" max="3" width="8.7109375" customWidth="1"/>
    <col min="4" max="4" width="8.85546875" customWidth="1"/>
    <col min="5" max="5" width="10" customWidth="1"/>
    <col min="6" max="6" width="9" customWidth="1"/>
    <col min="7" max="7" width="9.85546875" customWidth="1"/>
    <col min="8" max="9" width="9.5703125" customWidth="1"/>
    <col min="10" max="10" width="10.28515625" customWidth="1"/>
    <col min="11" max="11" width="10" customWidth="1"/>
  </cols>
  <sheetData>
    <row r="1" spans="1:11" x14ac:dyDescent="0.25">
      <c r="A1" s="1" t="s">
        <v>95</v>
      </c>
      <c r="B1" s="1"/>
    </row>
    <row r="3" spans="1:11" s="36" customFormat="1" x14ac:dyDescent="0.25">
      <c r="A3" s="62"/>
      <c r="B3" s="62">
        <v>2009</v>
      </c>
      <c r="C3" s="62">
        <v>2010</v>
      </c>
      <c r="D3" s="62">
        <v>2011</v>
      </c>
      <c r="E3" s="62">
        <v>2012</v>
      </c>
      <c r="F3" s="62">
        <v>2013</v>
      </c>
      <c r="G3" s="62">
        <v>2014</v>
      </c>
      <c r="H3" s="62">
        <v>2015</v>
      </c>
      <c r="I3" s="62">
        <v>2016</v>
      </c>
      <c r="J3" s="62">
        <v>2017</v>
      </c>
      <c r="K3" s="62">
        <v>2018</v>
      </c>
    </row>
    <row r="4" spans="1:11" s="36" customFormat="1" x14ac:dyDescent="0.25">
      <c r="A4" s="61" t="s">
        <v>61</v>
      </c>
      <c r="B4" s="53">
        <v>15800</v>
      </c>
      <c r="C4" s="53">
        <v>14266</v>
      </c>
      <c r="D4" s="53">
        <v>13801</v>
      </c>
      <c r="E4" s="53">
        <v>14187</v>
      </c>
      <c r="F4" s="53">
        <v>14829</v>
      </c>
      <c r="G4" s="53">
        <v>15039</v>
      </c>
      <c r="H4" s="53">
        <v>17340</v>
      </c>
      <c r="I4" s="53">
        <v>19139</v>
      </c>
      <c r="J4" s="53">
        <v>20607</v>
      </c>
      <c r="K4" s="53">
        <v>23198</v>
      </c>
    </row>
    <row r="5" spans="1:11" s="36" customFormat="1" x14ac:dyDescent="0.25">
      <c r="A5" s="61" t="s">
        <v>62</v>
      </c>
      <c r="B5" s="53">
        <v>166792</v>
      </c>
      <c r="C5" s="53">
        <v>161020</v>
      </c>
      <c r="D5" s="53">
        <v>160255</v>
      </c>
      <c r="E5" s="53">
        <v>162669</v>
      </c>
      <c r="F5" s="53">
        <v>165154</v>
      </c>
      <c r="G5" s="53">
        <v>171577</v>
      </c>
      <c r="H5" s="53">
        <v>180806</v>
      </c>
      <c r="I5" s="53">
        <v>187413</v>
      </c>
      <c r="J5" s="53">
        <v>194724</v>
      </c>
      <c r="K5" s="53">
        <v>203560</v>
      </c>
    </row>
    <row r="6" spans="1:11" s="65" customFormat="1" x14ac:dyDescent="0.25">
      <c r="A6" s="62" t="s">
        <v>63</v>
      </c>
      <c r="B6" s="64">
        <v>182592</v>
      </c>
      <c r="C6" s="64">
        <v>175286</v>
      </c>
      <c r="D6" s="64">
        <v>174056</v>
      </c>
      <c r="E6" s="64">
        <v>176856</v>
      </c>
      <c r="F6" s="64">
        <v>179983</v>
      </c>
      <c r="G6" s="64">
        <v>186616</v>
      </c>
      <c r="H6" s="64">
        <v>198146</v>
      </c>
      <c r="I6" s="64">
        <v>206552</v>
      </c>
      <c r="J6" s="64">
        <v>215331</v>
      </c>
      <c r="K6" s="64">
        <v>226758</v>
      </c>
    </row>
    <row r="7" spans="1:11" s="36" customFormat="1" x14ac:dyDescent="0.25">
      <c r="A7" s="61" t="s">
        <v>64</v>
      </c>
      <c r="B7" s="68">
        <v>44855</v>
      </c>
      <c r="C7" s="68">
        <v>44079</v>
      </c>
      <c r="D7" s="68">
        <v>45069</v>
      </c>
      <c r="E7" s="68">
        <v>46384</v>
      </c>
      <c r="F7" s="68">
        <v>48846</v>
      </c>
      <c r="G7" s="68">
        <v>54463</v>
      </c>
      <c r="H7" s="68">
        <v>59013</v>
      </c>
      <c r="I7" s="68">
        <v>63194</v>
      </c>
      <c r="J7" s="68">
        <v>68500</v>
      </c>
      <c r="K7" s="68">
        <v>71184</v>
      </c>
    </row>
    <row r="8" spans="1:11" s="36" customFormat="1" x14ac:dyDescent="0.25">
      <c r="A8" s="61" t="s">
        <v>65</v>
      </c>
      <c r="B8" s="53">
        <v>58665</v>
      </c>
      <c r="C8" s="53">
        <v>60805</v>
      </c>
      <c r="D8" s="53">
        <v>65177</v>
      </c>
      <c r="E8" s="53">
        <v>69472</v>
      </c>
      <c r="F8" s="53">
        <v>73756</v>
      </c>
      <c r="G8" s="53">
        <v>79074</v>
      </c>
      <c r="H8" s="53">
        <v>85186</v>
      </c>
      <c r="I8" s="53">
        <v>93517</v>
      </c>
      <c r="J8" s="53">
        <v>101410</v>
      </c>
      <c r="K8" s="53">
        <v>108578</v>
      </c>
    </row>
    <row r="9" spans="1:11" s="65" customFormat="1" x14ac:dyDescent="0.25">
      <c r="A9" s="62" t="s">
        <v>66</v>
      </c>
      <c r="B9" s="64">
        <v>103520</v>
      </c>
      <c r="C9" s="64">
        <v>104884</v>
      </c>
      <c r="D9" s="64">
        <v>110246</v>
      </c>
      <c r="E9" s="64">
        <v>115856</v>
      </c>
      <c r="F9" s="64">
        <v>122602</v>
      </c>
      <c r="G9" s="64">
        <v>133537</v>
      </c>
      <c r="H9" s="64">
        <v>144199</v>
      </c>
      <c r="I9" s="64">
        <v>156711</v>
      </c>
      <c r="J9" s="64">
        <v>169910</v>
      </c>
      <c r="K9" s="64">
        <v>179762</v>
      </c>
    </row>
    <row r="10" spans="1:11" s="36" customFormat="1" x14ac:dyDescent="0.25">
      <c r="A10" s="62" t="s">
        <v>67</v>
      </c>
      <c r="B10" s="64">
        <v>286112</v>
      </c>
      <c r="C10" s="64">
        <v>280170</v>
      </c>
      <c r="D10" s="64">
        <v>284302</v>
      </c>
      <c r="E10" s="64">
        <v>292712</v>
      </c>
      <c r="F10" s="64">
        <v>302585</v>
      </c>
      <c r="G10" s="64">
        <v>320153</v>
      </c>
      <c r="H10" s="64">
        <v>342345</v>
      </c>
      <c r="I10" s="64">
        <v>363263</v>
      </c>
      <c r="J10" s="64">
        <v>385241</v>
      </c>
      <c r="K10" s="64">
        <v>406520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D057-6BEC-4EB5-AFDD-7C38433E20CB}">
  <sheetPr>
    <tabColor theme="9"/>
  </sheetPr>
  <dimension ref="A1:K28"/>
  <sheetViews>
    <sheetView zoomScaleNormal="100" workbookViewId="0">
      <selection activeCell="L38" sqref="L38"/>
    </sheetView>
  </sheetViews>
  <sheetFormatPr defaultRowHeight="15" x14ac:dyDescent="0.25"/>
  <cols>
    <col min="1" max="1" width="33.85546875" customWidth="1"/>
    <col min="2" max="11" width="11.5703125" bestFit="1" customWidth="1"/>
  </cols>
  <sheetData>
    <row r="1" spans="1:11" x14ac:dyDescent="0.25">
      <c r="A1" s="1" t="s">
        <v>96</v>
      </c>
    </row>
    <row r="3" spans="1:11" x14ac:dyDescent="0.25">
      <c r="A3" s="4"/>
      <c r="B3" s="3">
        <v>2009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</row>
    <row r="4" spans="1:11" x14ac:dyDescent="0.25">
      <c r="A4" s="4" t="s">
        <v>61</v>
      </c>
      <c r="B4" s="66">
        <v>15800</v>
      </c>
      <c r="C4" s="66">
        <v>14266</v>
      </c>
      <c r="D4" s="66">
        <v>13801</v>
      </c>
      <c r="E4" s="66">
        <v>14187</v>
      </c>
      <c r="F4" s="66">
        <v>14829</v>
      </c>
      <c r="G4" s="66">
        <v>15039</v>
      </c>
      <c r="H4" s="66">
        <v>17340</v>
      </c>
      <c r="I4" s="66">
        <v>19139</v>
      </c>
      <c r="J4" s="66">
        <v>20607</v>
      </c>
      <c r="K4" s="66">
        <v>23198</v>
      </c>
    </row>
    <row r="5" spans="1:11" s="78" customFormat="1" x14ac:dyDescent="0.25">
      <c r="A5" s="76" t="s">
        <v>62</v>
      </c>
      <c r="B5" s="79">
        <v>166792</v>
      </c>
      <c r="C5" s="79">
        <v>161020</v>
      </c>
      <c r="D5" s="79">
        <v>160255</v>
      </c>
      <c r="E5" s="79">
        <v>162669</v>
      </c>
      <c r="F5" s="79">
        <v>165154</v>
      </c>
      <c r="G5" s="79">
        <v>171577</v>
      </c>
      <c r="H5" s="79">
        <v>180806</v>
      </c>
      <c r="I5" s="79">
        <v>187413</v>
      </c>
      <c r="J5" s="79">
        <v>194724</v>
      </c>
      <c r="K5" s="79">
        <v>203560</v>
      </c>
    </row>
    <row r="6" spans="1:11" x14ac:dyDescent="0.25">
      <c r="A6" s="4" t="s">
        <v>63</v>
      </c>
      <c r="B6" s="67">
        <v>182592</v>
      </c>
      <c r="C6" s="67">
        <v>175286</v>
      </c>
      <c r="D6" s="67">
        <v>174056</v>
      </c>
      <c r="E6" s="67">
        <v>176856</v>
      </c>
      <c r="F6" s="67">
        <v>179983</v>
      </c>
      <c r="G6" s="67">
        <v>186616</v>
      </c>
      <c r="H6" s="67">
        <v>198146</v>
      </c>
      <c r="I6" s="67">
        <v>206552</v>
      </c>
      <c r="J6" s="67">
        <v>215331</v>
      </c>
      <c r="K6" s="67">
        <v>226758</v>
      </c>
    </row>
    <row r="7" spans="1:11" s="36" customFormat="1" x14ac:dyDescent="0.25">
      <c r="A7" s="63" t="s">
        <v>64</v>
      </c>
      <c r="B7" s="68">
        <v>44855</v>
      </c>
      <c r="C7" s="68">
        <v>44079</v>
      </c>
      <c r="D7" s="68">
        <v>45069</v>
      </c>
      <c r="E7" s="68">
        <v>46384</v>
      </c>
      <c r="F7" s="68">
        <v>48846</v>
      </c>
      <c r="G7" s="68">
        <v>54463</v>
      </c>
      <c r="H7" s="68">
        <v>59013</v>
      </c>
      <c r="I7" s="68">
        <v>63194</v>
      </c>
      <c r="J7" s="68">
        <v>68500</v>
      </c>
      <c r="K7" s="68">
        <v>71184</v>
      </c>
    </row>
    <row r="8" spans="1:11" s="78" customFormat="1" x14ac:dyDescent="0.25">
      <c r="A8" s="76" t="s">
        <v>65</v>
      </c>
      <c r="B8" s="79">
        <v>58665</v>
      </c>
      <c r="C8" s="79">
        <v>60805</v>
      </c>
      <c r="D8" s="79">
        <v>65177</v>
      </c>
      <c r="E8" s="79">
        <v>69472</v>
      </c>
      <c r="F8" s="79">
        <v>73756</v>
      </c>
      <c r="G8" s="79">
        <v>79074</v>
      </c>
      <c r="H8" s="79">
        <v>85186</v>
      </c>
      <c r="I8" s="79">
        <v>93517</v>
      </c>
      <c r="J8" s="79">
        <v>101410</v>
      </c>
      <c r="K8" s="79">
        <v>108578</v>
      </c>
    </row>
    <row r="9" spans="1:11" x14ac:dyDescent="0.25">
      <c r="A9" s="4" t="s">
        <v>66</v>
      </c>
      <c r="B9" s="67">
        <v>103520</v>
      </c>
      <c r="C9" s="67">
        <v>104884</v>
      </c>
      <c r="D9" s="67">
        <v>110246</v>
      </c>
      <c r="E9" s="67">
        <v>115856</v>
      </c>
      <c r="F9" s="67">
        <v>122602</v>
      </c>
      <c r="G9" s="67">
        <v>133537</v>
      </c>
      <c r="H9" s="67">
        <v>144199</v>
      </c>
      <c r="I9" s="67">
        <v>156711</v>
      </c>
      <c r="J9" s="67">
        <v>169910</v>
      </c>
      <c r="K9" s="67">
        <v>179762</v>
      </c>
    </row>
    <row r="10" spans="1:11" x14ac:dyDescent="0.25">
      <c r="A10" s="3" t="s">
        <v>67</v>
      </c>
      <c r="B10" s="67">
        <v>286112</v>
      </c>
      <c r="C10" s="67">
        <v>280170</v>
      </c>
      <c r="D10" s="67">
        <v>284302</v>
      </c>
      <c r="E10" s="67">
        <v>292712</v>
      </c>
      <c r="F10" s="67">
        <v>302585</v>
      </c>
      <c r="G10" s="67">
        <v>320153</v>
      </c>
      <c r="H10" s="67">
        <v>342345</v>
      </c>
      <c r="I10" s="67">
        <v>363263</v>
      </c>
      <c r="J10" s="67">
        <v>385241</v>
      </c>
      <c r="K10" s="67">
        <v>406520</v>
      </c>
    </row>
    <row r="13" spans="1:11" x14ac:dyDescent="0.25">
      <c r="A13" s="4"/>
      <c r="B13" s="3">
        <v>2009</v>
      </c>
      <c r="C13" s="3">
        <v>2010</v>
      </c>
      <c r="D13" s="3">
        <v>2011</v>
      </c>
      <c r="E13" s="3">
        <v>2012</v>
      </c>
      <c r="F13" s="3">
        <v>2013</v>
      </c>
      <c r="G13" s="3">
        <v>2014</v>
      </c>
      <c r="H13" s="3">
        <v>2015</v>
      </c>
      <c r="I13" s="3">
        <v>2016</v>
      </c>
      <c r="J13" s="3">
        <v>2017</v>
      </c>
      <c r="K13" s="3">
        <v>2018</v>
      </c>
    </row>
    <row r="14" spans="1:11" x14ac:dyDescent="0.25">
      <c r="A14" s="4" t="s">
        <v>61</v>
      </c>
      <c r="B14" s="24">
        <f>B4/$B$10</f>
        <v>5.5223129403869815E-2</v>
      </c>
      <c r="C14" s="24">
        <f>C4/$C$10</f>
        <v>5.0919084841346322E-2</v>
      </c>
      <c r="D14" s="24">
        <f>D4/$D$10</f>
        <v>4.8543450274707883E-2</v>
      </c>
      <c r="E14" s="24">
        <f>E4/$E$10</f>
        <v>4.8467435568066902E-2</v>
      </c>
      <c r="F14" s="24">
        <f>F4/$F$10</f>
        <v>4.9007716839896229E-2</v>
      </c>
      <c r="G14" s="24">
        <f>G4/$G$10</f>
        <v>4.6974415357657118E-2</v>
      </c>
      <c r="H14" s="24">
        <f>H4/$H$10</f>
        <v>5.065065942251238E-2</v>
      </c>
      <c r="I14" s="24">
        <f>I4/$I$10</f>
        <v>5.2686345705453073E-2</v>
      </c>
      <c r="J14" s="24">
        <f>J4/$J$10</f>
        <v>5.3491191228347966E-2</v>
      </c>
      <c r="K14" s="24">
        <f>K4/$K$10</f>
        <v>5.7064843058152119E-2</v>
      </c>
    </row>
    <row r="15" spans="1:11" s="78" customFormat="1" x14ac:dyDescent="0.25">
      <c r="A15" s="76" t="s">
        <v>62</v>
      </c>
      <c r="B15" s="77">
        <f>B5/$B$10</f>
        <v>0.58296051895761103</v>
      </c>
      <c r="C15" s="77">
        <f t="shared" ref="C15:C20" si="0">C5/$C$10</f>
        <v>0.57472248991683617</v>
      </c>
      <c r="D15" s="77">
        <f t="shared" ref="D15:D20" si="1">D5/$D$10</f>
        <v>0.56367876413110007</v>
      </c>
      <c r="E15" s="77">
        <f t="shared" ref="E15:E20" si="2">E5/$E$10</f>
        <v>0.55573054743228845</v>
      </c>
      <c r="F15" s="77">
        <f t="shared" ref="F15:F20" si="3">F5/$F$10</f>
        <v>0.54581026818910394</v>
      </c>
      <c r="G15" s="77">
        <f t="shared" ref="G15:G20" si="4">G5/$G$10</f>
        <v>0.53592188734761192</v>
      </c>
      <c r="H15" s="77">
        <f t="shared" ref="H15:H20" si="5">H5/$H$10</f>
        <v>0.52813974207305492</v>
      </c>
      <c r="I15" s="77">
        <f t="shared" ref="I15:I20" si="6">I5/$I$10</f>
        <v>0.5159154662049259</v>
      </c>
      <c r="J15" s="77">
        <f t="shared" ref="J15:J20" si="7">J5/$J$10</f>
        <v>0.50546021840873634</v>
      </c>
      <c r="K15" s="77">
        <f t="shared" ref="K15:K20" si="8">K5/$K$10</f>
        <v>0.50073797107153395</v>
      </c>
    </row>
    <row r="16" spans="1:11" x14ac:dyDescent="0.25">
      <c r="A16" s="3" t="s">
        <v>63</v>
      </c>
      <c r="B16" s="69">
        <f>B6/$B$10</f>
        <v>0.63818364836148078</v>
      </c>
      <c r="C16" s="69">
        <f t="shared" si="0"/>
        <v>0.62564157475818249</v>
      </c>
      <c r="D16" s="69">
        <f t="shared" si="1"/>
        <v>0.61222221440580793</v>
      </c>
      <c r="E16" s="69">
        <f t="shared" si="2"/>
        <v>0.60419798300035532</v>
      </c>
      <c r="F16" s="69">
        <f t="shared" si="3"/>
        <v>0.59481798502900007</v>
      </c>
      <c r="G16" s="69">
        <f t="shared" si="4"/>
        <v>0.58289630270526904</v>
      </c>
      <c r="H16" s="69">
        <f t="shared" si="5"/>
        <v>0.57879040149556737</v>
      </c>
      <c r="I16" s="69">
        <f t="shared" si="6"/>
        <v>0.56860181191037895</v>
      </c>
      <c r="J16" s="69">
        <f t="shared" si="7"/>
        <v>0.55895140963708434</v>
      </c>
      <c r="K16" s="69">
        <f t="shared" si="8"/>
        <v>0.55780281412968613</v>
      </c>
    </row>
    <row r="17" spans="1:11" x14ac:dyDescent="0.25">
      <c r="A17" s="4" t="s">
        <v>64</v>
      </c>
      <c r="B17" s="24">
        <f t="shared" ref="B17:B20" si="9">B7/$B$10</f>
        <v>0.15677427021585952</v>
      </c>
      <c r="C17" s="24">
        <f t="shared" si="0"/>
        <v>0.15732947853089196</v>
      </c>
      <c r="D17" s="24">
        <f t="shared" si="1"/>
        <v>0.15852508951748492</v>
      </c>
      <c r="E17" s="24">
        <f t="shared" si="2"/>
        <v>0.15846292601601575</v>
      </c>
      <c r="F17" s="24">
        <f t="shared" si="3"/>
        <v>0.1614290199448089</v>
      </c>
      <c r="G17" s="24">
        <f t="shared" si="4"/>
        <v>0.17011553850815078</v>
      </c>
      <c r="H17" s="24">
        <f t="shared" si="5"/>
        <v>0.17237874074398632</v>
      </c>
      <c r="I17" s="24">
        <f t="shared" si="6"/>
        <v>0.17396211560219454</v>
      </c>
      <c r="J17" s="24">
        <f t="shared" si="7"/>
        <v>0.17781077299664366</v>
      </c>
      <c r="K17" s="24">
        <f t="shared" si="8"/>
        <v>0.17510577585358653</v>
      </c>
    </row>
    <row r="18" spans="1:11" s="78" customFormat="1" x14ac:dyDescent="0.25">
      <c r="A18" s="76" t="s">
        <v>65</v>
      </c>
      <c r="B18" s="77">
        <f t="shared" si="9"/>
        <v>0.20504208142265964</v>
      </c>
      <c r="C18" s="77">
        <f t="shared" si="0"/>
        <v>0.21702894671092551</v>
      </c>
      <c r="D18" s="77">
        <f t="shared" si="1"/>
        <v>0.22925269607670717</v>
      </c>
      <c r="E18" s="77">
        <f t="shared" si="2"/>
        <v>0.23733909098362896</v>
      </c>
      <c r="F18" s="77">
        <f t="shared" si="3"/>
        <v>0.24375299502619099</v>
      </c>
      <c r="G18" s="77">
        <f t="shared" si="4"/>
        <v>0.24698815878658018</v>
      </c>
      <c r="H18" s="77">
        <f t="shared" si="5"/>
        <v>0.24883085776044633</v>
      </c>
      <c r="I18" s="77">
        <f t="shared" si="6"/>
        <v>0.25743607248742645</v>
      </c>
      <c r="J18" s="77">
        <f t="shared" si="7"/>
        <v>0.263237817366272</v>
      </c>
      <c r="K18" s="77">
        <f t="shared" si="8"/>
        <v>0.26709141001672737</v>
      </c>
    </row>
    <row r="19" spans="1:11" x14ac:dyDescent="0.25">
      <c r="A19" s="3" t="s">
        <v>66</v>
      </c>
      <c r="B19" s="69">
        <f t="shared" si="9"/>
        <v>0.36181635163851916</v>
      </c>
      <c r="C19" s="69">
        <f t="shared" si="0"/>
        <v>0.37435842524181745</v>
      </c>
      <c r="D19" s="69">
        <f t="shared" si="1"/>
        <v>0.38777778559419207</v>
      </c>
      <c r="E19" s="69">
        <f t="shared" si="2"/>
        <v>0.39580201699964468</v>
      </c>
      <c r="F19" s="69">
        <f t="shared" si="3"/>
        <v>0.40518201497099987</v>
      </c>
      <c r="G19" s="69">
        <f t="shared" si="4"/>
        <v>0.41710369729473096</v>
      </c>
      <c r="H19" s="69">
        <f t="shared" si="5"/>
        <v>0.42120959850443268</v>
      </c>
      <c r="I19" s="69">
        <f t="shared" si="6"/>
        <v>0.43139818808962099</v>
      </c>
      <c r="J19" s="69">
        <f t="shared" si="7"/>
        <v>0.44104859036291566</v>
      </c>
      <c r="K19" s="69">
        <f t="shared" si="8"/>
        <v>0.44219718587031387</v>
      </c>
    </row>
    <row r="20" spans="1:11" x14ac:dyDescent="0.25">
      <c r="A20" s="3" t="s">
        <v>67</v>
      </c>
      <c r="B20" s="69">
        <f t="shared" si="9"/>
        <v>1</v>
      </c>
      <c r="C20" s="69">
        <f t="shared" si="0"/>
        <v>1</v>
      </c>
      <c r="D20" s="69">
        <f t="shared" si="1"/>
        <v>1</v>
      </c>
      <c r="E20" s="69">
        <f t="shared" si="2"/>
        <v>1</v>
      </c>
      <c r="F20" s="69">
        <f t="shared" si="3"/>
        <v>1</v>
      </c>
      <c r="G20" s="69">
        <f t="shared" si="4"/>
        <v>1</v>
      </c>
      <c r="H20" s="69">
        <f t="shared" si="5"/>
        <v>1</v>
      </c>
      <c r="I20" s="69">
        <f t="shared" si="6"/>
        <v>1</v>
      </c>
      <c r="J20" s="69">
        <f t="shared" si="7"/>
        <v>1</v>
      </c>
      <c r="K20" s="69">
        <f t="shared" si="8"/>
        <v>1</v>
      </c>
    </row>
    <row r="23" spans="1:11" x14ac:dyDescent="0.25">
      <c r="A23" t="s">
        <v>130</v>
      </c>
    </row>
    <row r="24" spans="1:11" x14ac:dyDescent="0.25">
      <c r="B24">
        <v>2009</v>
      </c>
      <c r="C24">
        <v>2010</v>
      </c>
      <c r="D24">
        <v>2011</v>
      </c>
      <c r="E24">
        <v>2012</v>
      </c>
      <c r="F24">
        <v>2013</v>
      </c>
      <c r="G24">
        <v>2014</v>
      </c>
      <c r="H24">
        <v>2015</v>
      </c>
      <c r="I24">
        <v>2016</v>
      </c>
      <c r="J24">
        <v>2017</v>
      </c>
      <c r="K24">
        <v>2018</v>
      </c>
    </row>
    <row r="25" spans="1:11" x14ac:dyDescent="0.25">
      <c r="A25" t="s">
        <v>61</v>
      </c>
      <c r="B25" s="20">
        <f>B14</f>
        <v>5.5223129403869815E-2</v>
      </c>
      <c r="C25" s="20">
        <f>C14</f>
        <v>5.0919084841346322E-2</v>
      </c>
      <c r="D25" s="20">
        <f>D14</f>
        <v>4.8543450274707883E-2</v>
      </c>
      <c r="E25" s="20">
        <f>E14</f>
        <v>4.8467435568066902E-2</v>
      </c>
      <c r="F25" s="20">
        <f t="shared" ref="F25:K25" si="10">F14</f>
        <v>4.9007716839896229E-2</v>
      </c>
      <c r="G25" s="20">
        <f t="shared" si="10"/>
        <v>4.6974415357657118E-2</v>
      </c>
      <c r="H25" s="20">
        <f t="shared" si="10"/>
        <v>5.065065942251238E-2</v>
      </c>
      <c r="I25" s="20">
        <f t="shared" si="10"/>
        <v>5.2686345705453073E-2</v>
      </c>
      <c r="J25" s="20">
        <f t="shared" si="10"/>
        <v>5.3491191228347966E-2</v>
      </c>
      <c r="K25" s="20">
        <f t="shared" si="10"/>
        <v>5.7064843058152119E-2</v>
      </c>
    </row>
    <row r="26" spans="1:11" x14ac:dyDescent="0.25">
      <c r="A26" t="s">
        <v>62</v>
      </c>
      <c r="B26" s="20">
        <f>B15</f>
        <v>0.58296051895761103</v>
      </c>
      <c r="C26" s="20">
        <f t="shared" ref="C26:K26" si="11">C15</f>
        <v>0.57472248991683617</v>
      </c>
      <c r="D26" s="20">
        <f t="shared" si="11"/>
        <v>0.56367876413110007</v>
      </c>
      <c r="E26" s="20">
        <f t="shared" si="11"/>
        <v>0.55573054743228845</v>
      </c>
      <c r="F26" s="20">
        <f t="shared" si="11"/>
        <v>0.54581026818910394</v>
      </c>
      <c r="G26" s="20">
        <f t="shared" si="11"/>
        <v>0.53592188734761192</v>
      </c>
      <c r="H26" s="20">
        <f t="shared" si="11"/>
        <v>0.52813974207305492</v>
      </c>
      <c r="I26" s="20">
        <f t="shared" si="11"/>
        <v>0.5159154662049259</v>
      </c>
      <c r="J26" s="20">
        <f t="shared" si="11"/>
        <v>0.50546021840873634</v>
      </c>
      <c r="K26" s="20">
        <f t="shared" si="11"/>
        <v>0.50073797107153395</v>
      </c>
    </row>
    <row r="27" spans="1:11" x14ac:dyDescent="0.25">
      <c r="A27" t="s">
        <v>64</v>
      </c>
      <c r="B27" s="20">
        <f>B17</f>
        <v>0.15677427021585952</v>
      </c>
      <c r="C27" s="20">
        <f t="shared" ref="C27:K28" si="12">C17</f>
        <v>0.15732947853089196</v>
      </c>
      <c r="D27" s="20">
        <f t="shared" si="12"/>
        <v>0.15852508951748492</v>
      </c>
      <c r="E27" s="20">
        <f t="shared" si="12"/>
        <v>0.15846292601601575</v>
      </c>
      <c r="F27" s="20">
        <f t="shared" si="12"/>
        <v>0.1614290199448089</v>
      </c>
      <c r="G27" s="20">
        <f t="shared" si="12"/>
        <v>0.17011553850815078</v>
      </c>
      <c r="H27" s="20">
        <f t="shared" si="12"/>
        <v>0.17237874074398632</v>
      </c>
      <c r="I27" s="20">
        <f t="shared" si="12"/>
        <v>0.17396211560219454</v>
      </c>
      <c r="J27" s="20">
        <f t="shared" si="12"/>
        <v>0.17781077299664366</v>
      </c>
      <c r="K27" s="20">
        <f t="shared" si="12"/>
        <v>0.17510577585358653</v>
      </c>
    </row>
    <row r="28" spans="1:11" x14ac:dyDescent="0.25">
      <c r="A28" t="s">
        <v>65</v>
      </c>
      <c r="B28" s="20">
        <f>B18</f>
        <v>0.20504208142265964</v>
      </c>
      <c r="C28" s="20">
        <f t="shared" si="12"/>
        <v>0.21702894671092551</v>
      </c>
      <c r="D28" s="20">
        <f t="shared" si="12"/>
        <v>0.22925269607670717</v>
      </c>
      <c r="E28" s="20">
        <f t="shared" si="12"/>
        <v>0.23733909098362896</v>
      </c>
      <c r="F28" s="20">
        <f t="shared" si="12"/>
        <v>0.24375299502619099</v>
      </c>
      <c r="G28" s="20">
        <f t="shared" si="12"/>
        <v>0.24698815878658018</v>
      </c>
      <c r="H28" s="20">
        <f t="shared" si="12"/>
        <v>0.24883085776044633</v>
      </c>
      <c r="I28" s="20">
        <f t="shared" si="12"/>
        <v>0.25743607248742645</v>
      </c>
      <c r="J28" s="20">
        <f t="shared" si="12"/>
        <v>0.263237817366272</v>
      </c>
      <c r="K28" s="20">
        <f t="shared" si="12"/>
        <v>0.26709141001672737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3B8C-60C7-46F2-8727-B24E1850146B}">
  <sheetPr>
    <tabColor theme="9"/>
  </sheetPr>
  <dimension ref="A1:L23"/>
  <sheetViews>
    <sheetView workbookViewId="0">
      <selection activeCell="I33" sqref="I33"/>
    </sheetView>
  </sheetViews>
  <sheetFormatPr defaultRowHeight="15" x14ac:dyDescent="0.25"/>
  <cols>
    <col min="1" max="1" width="9.5703125" customWidth="1"/>
    <col min="2" max="2" width="10.85546875" customWidth="1"/>
    <col min="3" max="3" width="8.7109375" customWidth="1"/>
    <col min="4" max="4" width="10" customWidth="1"/>
    <col min="5" max="6" width="9.42578125" customWidth="1"/>
    <col min="7" max="7" width="8.85546875" customWidth="1"/>
    <col min="8" max="8" width="9.28515625" customWidth="1"/>
    <col min="9" max="9" width="8.7109375" customWidth="1"/>
    <col min="10" max="10" width="9.85546875" customWidth="1"/>
    <col min="11" max="11" width="10.5703125" customWidth="1"/>
  </cols>
  <sheetData>
    <row r="1" spans="1:12" x14ac:dyDescent="0.25">
      <c r="A1" s="1" t="s">
        <v>97</v>
      </c>
    </row>
    <row r="3" spans="1:12" x14ac:dyDescent="0.25">
      <c r="A3" s="3"/>
      <c r="B3" s="3">
        <v>2009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</row>
    <row r="4" spans="1:12" x14ac:dyDescent="0.25">
      <c r="A4" s="15" t="s">
        <v>61</v>
      </c>
      <c r="B4" s="17">
        <v>15369</v>
      </c>
      <c r="C4" s="17">
        <v>13830</v>
      </c>
      <c r="D4" s="17">
        <v>13303</v>
      </c>
      <c r="E4" s="17">
        <v>13605</v>
      </c>
      <c r="F4" s="17">
        <v>14179</v>
      </c>
      <c r="G4" s="17">
        <v>14303</v>
      </c>
      <c r="H4" s="17">
        <v>16257</v>
      </c>
      <c r="I4" s="17">
        <v>18099</v>
      </c>
      <c r="J4" s="17">
        <v>19512</v>
      </c>
      <c r="K4" s="17">
        <v>22038</v>
      </c>
    </row>
    <row r="5" spans="1:12" s="78" customFormat="1" x14ac:dyDescent="0.25">
      <c r="A5" s="80" t="s">
        <v>62</v>
      </c>
      <c r="B5" s="81">
        <v>83136</v>
      </c>
      <c r="C5" s="81">
        <v>80003</v>
      </c>
      <c r="D5" s="81">
        <v>79567</v>
      </c>
      <c r="E5" s="81">
        <v>80193</v>
      </c>
      <c r="F5" s="81">
        <v>81497</v>
      </c>
      <c r="G5" s="81">
        <v>85861</v>
      </c>
      <c r="H5" s="81">
        <v>90661</v>
      </c>
      <c r="I5" s="81">
        <v>93354</v>
      </c>
      <c r="J5" s="81">
        <v>97961</v>
      </c>
      <c r="K5" s="81">
        <v>102083</v>
      </c>
    </row>
    <row r="6" spans="1:12" x14ac:dyDescent="0.25">
      <c r="A6" s="3" t="s">
        <v>63</v>
      </c>
      <c r="B6" s="18">
        <v>98505</v>
      </c>
      <c r="C6" s="18">
        <v>93833</v>
      </c>
      <c r="D6" s="18">
        <v>92870</v>
      </c>
      <c r="E6" s="18">
        <v>93798</v>
      </c>
      <c r="F6" s="18">
        <v>95676</v>
      </c>
      <c r="G6" s="18">
        <v>100164</v>
      </c>
      <c r="H6" s="18">
        <v>106918</v>
      </c>
      <c r="I6" s="18">
        <v>111453</v>
      </c>
      <c r="J6" s="18">
        <v>117473</v>
      </c>
      <c r="K6" s="18">
        <v>124121</v>
      </c>
    </row>
    <row r="7" spans="1:12" s="78" customFormat="1" x14ac:dyDescent="0.25">
      <c r="A7" s="80" t="s">
        <v>64</v>
      </c>
      <c r="B7" s="95">
        <v>26723</v>
      </c>
      <c r="C7" s="95">
        <v>25947</v>
      </c>
      <c r="D7" s="95">
        <v>25540</v>
      </c>
      <c r="E7" s="95">
        <v>26100</v>
      </c>
      <c r="F7" s="95">
        <v>27696</v>
      </c>
      <c r="G7" s="95">
        <v>30524</v>
      </c>
      <c r="H7" s="95">
        <v>32466</v>
      </c>
      <c r="I7" s="95">
        <v>34090</v>
      </c>
      <c r="J7" s="95">
        <v>36129</v>
      </c>
      <c r="K7" s="95">
        <v>37044</v>
      </c>
    </row>
    <row r="8" spans="1:12" x14ac:dyDescent="0.25">
      <c r="A8" s="15" t="s">
        <v>65</v>
      </c>
      <c r="B8" s="17">
        <v>16040</v>
      </c>
      <c r="C8" s="17">
        <v>16288</v>
      </c>
      <c r="D8" s="17">
        <v>17091</v>
      </c>
      <c r="E8" s="17">
        <v>17302</v>
      </c>
      <c r="F8" s="17">
        <v>18427</v>
      </c>
      <c r="G8" s="17">
        <v>19927</v>
      </c>
      <c r="H8" s="17">
        <v>21816</v>
      </c>
      <c r="I8" s="17">
        <v>23256</v>
      </c>
      <c r="J8" s="17">
        <v>24645</v>
      </c>
      <c r="K8" s="17">
        <v>25683</v>
      </c>
    </row>
    <row r="9" spans="1:12" x14ac:dyDescent="0.25">
      <c r="A9" s="3" t="s">
        <v>66</v>
      </c>
      <c r="B9" s="18">
        <v>42763</v>
      </c>
      <c r="C9" s="18">
        <v>42235</v>
      </c>
      <c r="D9" s="18">
        <v>42631</v>
      </c>
      <c r="E9" s="18">
        <v>43402</v>
      </c>
      <c r="F9" s="18">
        <v>46123</v>
      </c>
      <c r="G9" s="18">
        <v>50451</v>
      </c>
      <c r="H9" s="18">
        <v>54282</v>
      </c>
      <c r="I9" s="18">
        <v>57346</v>
      </c>
      <c r="J9" s="18">
        <v>60774</v>
      </c>
      <c r="K9" s="18">
        <v>62727</v>
      </c>
    </row>
    <row r="10" spans="1:12" x14ac:dyDescent="0.25">
      <c r="A10" s="3" t="s">
        <v>67</v>
      </c>
      <c r="B10" s="18">
        <v>141268</v>
      </c>
      <c r="C10" s="18">
        <v>136068</v>
      </c>
      <c r="D10" s="18">
        <v>135501</v>
      </c>
      <c r="E10" s="18">
        <v>137200</v>
      </c>
      <c r="F10" s="18">
        <v>141799</v>
      </c>
      <c r="G10" s="18">
        <v>150615</v>
      </c>
      <c r="H10" s="18">
        <v>161200</v>
      </c>
      <c r="I10" s="18">
        <v>168799</v>
      </c>
      <c r="J10" s="18">
        <v>178247</v>
      </c>
      <c r="K10" s="18">
        <v>186848</v>
      </c>
    </row>
    <row r="11" spans="1:12" s="13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3" spans="1:12" x14ac:dyDescent="0.25">
      <c r="A13" s="4"/>
      <c r="B13" s="3">
        <v>2009</v>
      </c>
      <c r="C13" s="3">
        <v>2010</v>
      </c>
      <c r="D13" s="3">
        <v>2011</v>
      </c>
      <c r="E13" s="3">
        <v>2012</v>
      </c>
      <c r="F13" s="3">
        <v>2013</v>
      </c>
      <c r="G13" s="3">
        <v>2014</v>
      </c>
      <c r="H13" s="3">
        <v>2015</v>
      </c>
      <c r="I13" s="3">
        <v>2016</v>
      </c>
      <c r="J13" s="3">
        <v>2017</v>
      </c>
      <c r="K13" s="3">
        <v>2018</v>
      </c>
      <c r="L13" s="13"/>
    </row>
    <row r="14" spans="1:12" x14ac:dyDescent="0.25">
      <c r="A14" s="4" t="s">
        <v>61</v>
      </c>
      <c r="B14" s="24">
        <f>B4/$B$10</f>
        <v>0.10879321573180055</v>
      </c>
      <c r="C14" s="24">
        <f>C4/$C$10</f>
        <v>0.10164035629244202</v>
      </c>
      <c r="D14" s="24">
        <f>D4/$D$10</f>
        <v>9.8176397222160719E-2</v>
      </c>
      <c r="E14" s="24">
        <f>E4/$E$10</f>
        <v>9.9161807580174927E-2</v>
      </c>
      <c r="F14" s="24">
        <f>F4/$F$10</f>
        <v>9.9993652987679746E-2</v>
      </c>
      <c r="G14" s="24">
        <f>G4/$G$10</f>
        <v>9.496398101118747E-2</v>
      </c>
      <c r="H14" s="24">
        <f>H4/$H$10</f>
        <v>0.1008498759305211</v>
      </c>
      <c r="I14" s="24">
        <f>I4/$I$10</f>
        <v>0.10722219918364445</v>
      </c>
      <c r="J14" s="24">
        <f>J4/$J$10</f>
        <v>0.10946607797045672</v>
      </c>
      <c r="K14" s="24">
        <f>K4/$K$10</f>
        <v>0.11794613803733515</v>
      </c>
      <c r="L14" s="13"/>
    </row>
    <row r="15" spans="1:12" x14ac:dyDescent="0.25">
      <c r="A15" s="76" t="s">
        <v>62</v>
      </c>
      <c r="B15" s="77">
        <f>B5/$B$10</f>
        <v>0.58849845683381941</v>
      </c>
      <c r="C15" s="77">
        <f t="shared" ref="C15:C20" si="0">C5/$C$10</f>
        <v>0.58796337125554865</v>
      </c>
      <c r="D15" s="77">
        <f t="shared" ref="D15:D20" si="1">D5/$D$10</f>
        <v>0.587205998479716</v>
      </c>
      <c r="E15" s="77">
        <f t="shared" ref="E15:E20" si="2">E5/$E$10</f>
        <v>0.58449708454810501</v>
      </c>
      <c r="F15" s="77">
        <f t="shared" ref="F15:F20" si="3">F5/$F$10</f>
        <v>0.57473607007101601</v>
      </c>
      <c r="G15" s="77">
        <f t="shared" ref="G15:G20" si="4">G5/$G$10</f>
        <v>0.57006938219964809</v>
      </c>
      <c r="H15" s="77">
        <f t="shared" ref="H15:H20" si="5">H5/$H$10</f>
        <v>0.56241315136476422</v>
      </c>
      <c r="I15" s="77">
        <f t="shared" ref="I15:I20" si="6">I5/$I$10</f>
        <v>0.55304830004917094</v>
      </c>
      <c r="J15" s="77">
        <f t="shared" ref="J15:J20" si="7">J5/$J$10</f>
        <v>0.54958007708404633</v>
      </c>
      <c r="K15" s="77">
        <f t="shared" ref="K15:K20" si="8">K5/$K$10</f>
        <v>0.5463424815893132</v>
      </c>
      <c r="L15" s="13"/>
    </row>
    <row r="16" spans="1:12" x14ac:dyDescent="0.25">
      <c r="A16" s="3" t="s">
        <v>63</v>
      </c>
      <c r="B16" s="69">
        <f>B6/$B$10</f>
        <v>0.69729167256561997</v>
      </c>
      <c r="C16" s="69">
        <f t="shared" si="0"/>
        <v>0.68960372754799071</v>
      </c>
      <c r="D16" s="69">
        <f t="shared" si="1"/>
        <v>0.68538239570187676</v>
      </c>
      <c r="E16" s="69">
        <f t="shared" si="2"/>
        <v>0.6836588921282799</v>
      </c>
      <c r="F16" s="69">
        <f t="shared" si="3"/>
        <v>0.67472972305869572</v>
      </c>
      <c r="G16" s="69">
        <f t="shared" si="4"/>
        <v>0.66503336321083562</v>
      </c>
      <c r="H16" s="69">
        <f t="shared" si="5"/>
        <v>0.66326302729528541</v>
      </c>
      <c r="I16" s="69">
        <f t="shared" si="6"/>
        <v>0.66027049923281533</v>
      </c>
      <c r="J16" s="69">
        <f t="shared" si="7"/>
        <v>0.65904615505450304</v>
      </c>
      <c r="K16" s="69">
        <f t="shared" si="8"/>
        <v>0.66428861962664842</v>
      </c>
      <c r="L16" s="13"/>
    </row>
    <row r="17" spans="1:12" x14ac:dyDescent="0.25">
      <c r="A17" s="4" t="s">
        <v>64</v>
      </c>
      <c r="B17" s="24">
        <f t="shared" ref="B17:B20" si="9">B7/$B$10</f>
        <v>0.18916527451369028</v>
      </c>
      <c r="C17" s="24">
        <f t="shared" si="0"/>
        <v>0.19069141899638417</v>
      </c>
      <c r="D17" s="24">
        <f t="shared" si="1"/>
        <v>0.18848569383251784</v>
      </c>
      <c r="E17" s="24">
        <f t="shared" si="2"/>
        <v>0.19023323615160351</v>
      </c>
      <c r="F17" s="24">
        <f t="shared" si="3"/>
        <v>0.19531872580201554</v>
      </c>
      <c r="G17" s="24">
        <f t="shared" si="4"/>
        <v>0.20266241742190352</v>
      </c>
      <c r="H17" s="24">
        <f t="shared" si="5"/>
        <v>0.20140198511166252</v>
      </c>
      <c r="I17" s="24">
        <f t="shared" si="6"/>
        <v>0.20195617272614175</v>
      </c>
      <c r="J17" s="24">
        <f t="shared" si="7"/>
        <v>0.20269064836995854</v>
      </c>
      <c r="K17" s="24">
        <f t="shared" si="8"/>
        <v>0.19825740709025519</v>
      </c>
      <c r="L17" s="13"/>
    </row>
    <row r="18" spans="1:12" x14ac:dyDescent="0.25">
      <c r="A18" s="76" t="s">
        <v>65</v>
      </c>
      <c r="B18" s="77">
        <f t="shared" si="9"/>
        <v>0.11354305292068975</v>
      </c>
      <c r="C18" s="77">
        <f t="shared" si="0"/>
        <v>0.11970485345562513</v>
      </c>
      <c r="D18" s="77">
        <f t="shared" si="1"/>
        <v>0.12613191046560543</v>
      </c>
      <c r="E18" s="77">
        <f t="shared" si="2"/>
        <v>0.12610787172011662</v>
      </c>
      <c r="F18" s="77">
        <f t="shared" si="3"/>
        <v>0.12995155113928872</v>
      </c>
      <c r="G18" s="77">
        <f t="shared" si="4"/>
        <v>0.13230421936726089</v>
      </c>
      <c r="H18" s="77">
        <f t="shared" si="5"/>
        <v>0.1353349875930521</v>
      </c>
      <c r="I18" s="77">
        <f t="shared" si="6"/>
        <v>0.13777332804104289</v>
      </c>
      <c r="J18" s="77">
        <f t="shared" si="7"/>
        <v>0.13826319657553843</v>
      </c>
      <c r="K18" s="77">
        <f t="shared" si="8"/>
        <v>0.13745397328309641</v>
      </c>
      <c r="L18" s="13"/>
    </row>
    <row r="19" spans="1:12" x14ac:dyDescent="0.25">
      <c r="A19" s="3" t="s">
        <v>66</v>
      </c>
      <c r="B19" s="69">
        <f t="shared" si="9"/>
        <v>0.30270832743438003</v>
      </c>
      <c r="C19" s="69">
        <f t="shared" si="0"/>
        <v>0.31039627245200929</v>
      </c>
      <c r="D19" s="69">
        <f t="shared" si="1"/>
        <v>0.31461760429812324</v>
      </c>
      <c r="E19" s="69">
        <f t="shared" si="2"/>
        <v>0.3163411078717201</v>
      </c>
      <c r="F19" s="69">
        <f t="shared" si="3"/>
        <v>0.32527027694130423</v>
      </c>
      <c r="G19" s="69">
        <f t="shared" si="4"/>
        <v>0.33496663678916444</v>
      </c>
      <c r="H19" s="69">
        <f t="shared" si="5"/>
        <v>0.33673697270471464</v>
      </c>
      <c r="I19" s="69">
        <f t="shared" si="6"/>
        <v>0.33972950076718467</v>
      </c>
      <c r="J19" s="69">
        <f t="shared" si="7"/>
        <v>0.34095384494549696</v>
      </c>
      <c r="K19" s="69">
        <f t="shared" si="8"/>
        <v>0.33571138037335158</v>
      </c>
      <c r="L19" s="13"/>
    </row>
    <row r="20" spans="1:12" x14ac:dyDescent="0.25">
      <c r="A20" s="3" t="s">
        <v>67</v>
      </c>
      <c r="B20" s="69">
        <f t="shared" si="9"/>
        <v>1</v>
      </c>
      <c r="C20" s="69">
        <f t="shared" si="0"/>
        <v>1</v>
      </c>
      <c r="D20" s="69">
        <f t="shared" si="1"/>
        <v>1</v>
      </c>
      <c r="E20" s="69">
        <f t="shared" si="2"/>
        <v>1</v>
      </c>
      <c r="F20" s="69">
        <f t="shared" si="3"/>
        <v>1</v>
      </c>
      <c r="G20" s="69">
        <f t="shared" si="4"/>
        <v>1</v>
      </c>
      <c r="H20" s="69">
        <f t="shared" si="5"/>
        <v>1</v>
      </c>
      <c r="I20" s="69">
        <f t="shared" si="6"/>
        <v>1</v>
      </c>
      <c r="J20" s="69">
        <f t="shared" si="7"/>
        <v>1</v>
      </c>
      <c r="K20" s="69">
        <f t="shared" si="8"/>
        <v>1</v>
      </c>
      <c r="L20" s="13"/>
    </row>
    <row r="23" spans="1:12" x14ac:dyDescent="0.25">
      <c r="B23" s="14"/>
      <c r="C23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DA47-AE44-4E36-B60B-A086D84FBA26}">
  <sheetPr>
    <tabColor theme="4"/>
  </sheetPr>
  <dimension ref="A1:K27"/>
  <sheetViews>
    <sheetView topLeftCell="A7" workbookViewId="0">
      <selection activeCell="C42" sqref="C42"/>
    </sheetView>
  </sheetViews>
  <sheetFormatPr defaultRowHeight="15" x14ac:dyDescent="0.25"/>
  <cols>
    <col min="1" max="1" width="28" customWidth="1"/>
    <col min="2" max="2" width="10.5703125" bestFit="1" customWidth="1"/>
    <col min="3" max="3" width="12.7109375" customWidth="1"/>
    <col min="4" max="4" width="10.5703125" bestFit="1" customWidth="1"/>
    <col min="5" max="5" width="9.42578125" customWidth="1"/>
    <col min="6" max="6" width="10.5703125" bestFit="1" customWidth="1"/>
    <col min="7" max="7" width="8.28515625" customWidth="1"/>
    <col min="8" max="8" width="8.42578125" customWidth="1"/>
    <col min="9" max="9" width="10.140625" customWidth="1"/>
    <col min="10" max="10" width="12.140625" customWidth="1"/>
    <col min="11" max="11" width="15.7109375" customWidth="1"/>
  </cols>
  <sheetData>
    <row r="1" spans="1:11" x14ac:dyDescent="0.25">
      <c r="A1" s="1" t="s">
        <v>122</v>
      </c>
    </row>
    <row r="2" spans="1:11" x14ac:dyDescent="0.25">
      <c r="A2" s="1"/>
    </row>
    <row r="3" spans="1:11" x14ac:dyDescent="0.25"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1" x14ac:dyDescent="0.25">
      <c r="A4" t="s">
        <v>71</v>
      </c>
      <c r="B4" s="25">
        <v>-736</v>
      </c>
      <c r="C4" s="25">
        <v>4275</v>
      </c>
      <c r="D4" s="25">
        <v>2079</v>
      </c>
      <c r="E4" s="25">
        <v>408</v>
      </c>
      <c r="F4" s="25">
        <v>3876</v>
      </c>
      <c r="G4" s="25">
        <v>1551</v>
      </c>
      <c r="H4" s="25">
        <v>2360</v>
      </c>
      <c r="I4" s="25">
        <v>365</v>
      </c>
      <c r="J4" s="25">
        <v>913</v>
      </c>
      <c r="K4" s="25">
        <v>1049</v>
      </c>
    </row>
    <row r="5" spans="1:11" x14ac:dyDescent="0.25">
      <c r="A5" t="s">
        <v>52</v>
      </c>
      <c r="B5" s="25">
        <v>-31337</v>
      </c>
      <c r="C5" s="25">
        <v>-5942</v>
      </c>
      <c r="D5" s="25">
        <v>4132</v>
      </c>
      <c r="E5" s="25">
        <v>8410</v>
      </c>
      <c r="F5" s="25">
        <v>9873</v>
      </c>
      <c r="G5" s="25">
        <v>17568</v>
      </c>
      <c r="H5" s="25">
        <v>22192</v>
      </c>
      <c r="I5" s="25">
        <v>20918</v>
      </c>
      <c r="J5" s="25">
        <v>21978</v>
      </c>
      <c r="K5" s="25">
        <v>21279</v>
      </c>
    </row>
    <row r="6" spans="1:11" x14ac:dyDescent="0.25">
      <c r="A6" t="s">
        <v>53</v>
      </c>
      <c r="B6" s="25">
        <v>9475</v>
      </c>
      <c r="C6" s="25">
        <v>11459</v>
      </c>
      <c r="D6" s="25">
        <v>9865</v>
      </c>
      <c r="E6" s="25">
        <v>9194</v>
      </c>
      <c r="F6" s="25">
        <v>11070</v>
      </c>
      <c r="G6" s="25">
        <v>10497</v>
      </c>
      <c r="H6" s="25">
        <v>10702</v>
      </c>
      <c r="I6" s="25">
        <v>9373</v>
      </c>
      <c r="J6" s="25">
        <v>9931</v>
      </c>
      <c r="K6" s="25">
        <v>8522</v>
      </c>
    </row>
    <row r="7" spans="1:11" x14ac:dyDescent="0.25">
      <c r="A7" t="s">
        <v>54</v>
      </c>
      <c r="B7" s="25">
        <v>-10211</v>
      </c>
      <c r="C7" s="25">
        <v>-7184</v>
      </c>
      <c r="D7" s="25">
        <v>-7786</v>
      </c>
      <c r="E7" s="25">
        <v>-8786</v>
      </c>
      <c r="F7" s="25">
        <v>-7194</v>
      </c>
      <c r="G7" s="25">
        <v>-8946</v>
      </c>
      <c r="H7" s="25">
        <v>-8342</v>
      </c>
      <c r="I7" s="25">
        <v>-9008</v>
      </c>
      <c r="J7" s="25">
        <v>-9018</v>
      </c>
      <c r="K7" s="25">
        <v>-7473</v>
      </c>
    </row>
    <row r="8" spans="1:11" x14ac:dyDescent="0.25">
      <c r="A8" t="s">
        <v>55</v>
      </c>
      <c r="B8" s="25">
        <v>15142</v>
      </c>
      <c r="C8" s="25">
        <v>20995</v>
      </c>
      <c r="D8" s="25">
        <v>25286</v>
      </c>
      <c r="E8" s="25">
        <v>26035</v>
      </c>
      <c r="F8" s="25">
        <v>26016</v>
      </c>
      <c r="G8" s="25">
        <v>33287</v>
      </c>
      <c r="H8" s="25">
        <v>37922</v>
      </c>
      <c r="I8" s="25">
        <v>36818</v>
      </c>
      <c r="J8" s="25">
        <v>40475</v>
      </c>
      <c r="K8" s="25">
        <v>36601</v>
      </c>
    </row>
    <row r="9" spans="1:11" x14ac:dyDescent="0.25">
      <c r="A9" t="s">
        <v>56</v>
      </c>
      <c r="B9" s="25">
        <v>-46479</v>
      </c>
      <c r="C9" s="25">
        <v>-26937</v>
      </c>
      <c r="D9" s="25">
        <v>-21154</v>
      </c>
      <c r="E9" s="25">
        <v>-17625</v>
      </c>
      <c r="F9" s="25">
        <v>-16143</v>
      </c>
      <c r="G9" s="25">
        <v>-15719</v>
      </c>
      <c r="H9" s="25">
        <v>-15730</v>
      </c>
      <c r="I9" s="25">
        <v>-15900</v>
      </c>
      <c r="J9" s="25">
        <v>-18497</v>
      </c>
      <c r="K9" s="25">
        <v>-15322</v>
      </c>
    </row>
    <row r="11" spans="1:11" x14ac:dyDescent="0.25">
      <c r="A11" s="1" t="s">
        <v>72</v>
      </c>
      <c r="B11" s="25">
        <f>B8+B6</f>
        <v>24617</v>
      </c>
      <c r="C11" s="25">
        <f t="shared" ref="C11:K12" si="0">C8+C6</f>
        <v>32454</v>
      </c>
      <c r="D11" s="25">
        <f t="shared" si="0"/>
        <v>35151</v>
      </c>
      <c r="E11" s="25">
        <f t="shared" si="0"/>
        <v>35229</v>
      </c>
      <c r="F11" s="25">
        <f t="shared" si="0"/>
        <v>37086</v>
      </c>
      <c r="G11" s="25">
        <f t="shared" si="0"/>
        <v>43784</v>
      </c>
      <c r="H11" s="25">
        <f t="shared" si="0"/>
        <v>48624</v>
      </c>
      <c r="I11" s="25">
        <f t="shared" si="0"/>
        <v>46191</v>
      </c>
      <c r="J11" s="25">
        <f t="shared" si="0"/>
        <v>50406</v>
      </c>
      <c r="K11" s="25">
        <f t="shared" si="0"/>
        <v>45123</v>
      </c>
    </row>
    <row r="12" spans="1:11" s="1" customFormat="1" x14ac:dyDescent="0.25">
      <c r="A12" s="1" t="s">
        <v>73</v>
      </c>
      <c r="B12" s="25">
        <f>B9+B7</f>
        <v>-56690</v>
      </c>
      <c r="C12" s="25">
        <f t="shared" si="0"/>
        <v>-34121</v>
      </c>
      <c r="D12" s="25">
        <f t="shared" si="0"/>
        <v>-28940</v>
      </c>
      <c r="E12" s="25">
        <f t="shared" si="0"/>
        <v>-26411</v>
      </c>
      <c r="F12" s="25">
        <f t="shared" si="0"/>
        <v>-23337</v>
      </c>
      <c r="G12" s="25">
        <f t="shared" si="0"/>
        <v>-24665</v>
      </c>
      <c r="H12" s="25">
        <f t="shared" si="0"/>
        <v>-24072</v>
      </c>
      <c r="I12" s="25">
        <f t="shared" si="0"/>
        <v>-24908</v>
      </c>
      <c r="J12" s="25">
        <f t="shared" si="0"/>
        <v>-27515</v>
      </c>
      <c r="K12" s="25">
        <f t="shared" si="0"/>
        <v>-22795</v>
      </c>
    </row>
    <row r="13" spans="1:11" s="1" customFormat="1" x14ac:dyDescent="0.25">
      <c r="A13"/>
    </row>
    <row r="14" spans="1:11" s="1" customFormat="1" x14ac:dyDescent="0.25">
      <c r="A14"/>
    </row>
    <row r="17" s="1" customFormat="1" x14ac:dyDescent="0.25"/>
    <row r="22" s="1" customFormat="1" x14ac:dyDescent="0.25"/>
    <row r="27" s="1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0FA5-183A-4561-B3ED-00E1C304EBAF}">
  <sheetPr>
    <tabColor theme="9"/>
  </sheetPr>
  <dimension ref="A1:K19"/>
  <sheetViews>
    <sheetView workbookViewId="0">
      <selection activeCell="J31" sqref="J31"/>
    </sheetView>
  </sheetViews>
  <sheetFormatPr defaultRowHeight="15" x14ac:dyDescent="0.25"/>
  <cols>
    <col min="1" max="1" width="46" customWidth="1"/>
    <col min="2" max="11" width="11.5703125" bestFit="1" customWidth="1"/>
  </cols>
  <sheetData>
    <row r="1" spans="1:11" x14ac:dyDescent="0.25">
      <c r="A1" s="1" t="s">
        <v>98</v>
      </c>
    </row>
    <row r="3" spans="1:11" x14ac:dyDescent="0.25">
      <c r="A3" s="4"/>
      <c r="B3" s="3">
        <v>2009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</row>
    <row r="4" spans="1:11" x14ac:dyDescent="0.25">
      <c r="A4" s="4" t="s">
        <v>61</v>
      </c>
      <c r="B4" s="66">
        <v>15369</v>
      </c>
      <c r="C4" s="66">
        <v>13830</v>
      </c>
      <c r="D4" s="66">
        <v>13303</v>
      </c>
      <c r="E4" s="66">
        <v>13605</v>
      </c>
      <c r="F4" s="66">
        <v>14179</v>
      </c>
      <c r="G4" s="66">
        <v>14303</v>
      </c>
      <c r="H4" s="66">
        <v>16257</v>
      </c>
      <c r="I4" s="66">
        <v>18099</v>
      </c>
      <c r="J4" s="66">
        <v>19512</v>
      </c>
      <c r="K4" s="66">
        <v>22038</v>
      </c>
    </row>
    <row r="5" spans="1:11" x14ac:dyDescent="0.25">
      <c r="A5" s="4" t="s">
        <v>62</v>
      </c>
      <c r="B5" s="66">
        <v>83136</v>
      </c>
      <c r="C5" s="66">
        <v>80003</v>
      </c>
      <c r="D5" s="66">
        <v>79567</v>
      </c>
      <c r="E5" s="66">
        <v>80193</v>
      </c>
      <c r="F5" s="66">
        <v>81497</v>
      </c>
      <c r="G5" s="66">
        <v>85861</v>
      </c>
      <c r="H5" s="66">
        <v>90661</v>
      </c>
      <c r="I5" s="66">
        <v>93354</v>
      </c>
      <c r="J5" s="66">
        <v>97961</v>
      </c>
      <c r="K5" s="66">
        <v>102083</v>
      </c>
    </row>
    <row r="6" spans="1:11" x14ac:dyDescent="0.25">
      <c r="A6" s="3" t="s">
        <v>63</v>
      </c>
      <c r="B6" s="67">
        <v>98505</v>
      </c>
      <c r="C6" s="67">
        <v>93833</v>
      </c>
      <c r="D6" s="67">
        <v>92870</v>
      </c>
      <c r="E6" s="67">
        <v>93798</v>
      </c>
      <c r="F6" s="67">
        <v>95676</v>
      </c>
      <c r="G6" s="67">
        <v>100164</v>
      </c>
      <c r="H6" s="67">
        <v>106918</v>
      </c>
      <c r="I6" s="67">
        <v>111453</v>
      </c>
      <c r="J6" s="67">
        <v>117473</v>
      </c>
      <c r="K6" s="67">
        <v>124121</v>
      </c>
    </row>
    <row r="7" spans="1:11" x14ac:dyDescent="0.25">
      <c r="A7" s="4" t="s">
        <v>64</v>
      </c>
      <c r="B7" s="68">
        <v>26723</v>
      </c>
      <c r="C7" s="68">
        <v>25947</v>
      </c>
      <c r="D7" s="68">
        <v>25540</v>
      </c>
      <c r="E7" s="68">
        <v>26100</v>
      </c>
      <c r="F7" s="68">
        <v>27696</v>
      </c>
      <c r="G7" s="68">
        <v>30524</v>
      </c>
      <c r="H7" s="68">
        <v>32466</v>
      </c>
      <c r="I7" s="68">
        <v>34090</v>
      </c>
      <c r="J7" s="68">
        <v>36129</v>
      </c>
      <c r="K7" s="68">
        <v>37044</v>
      </c>
    </row>
    <row r="8" spans="1:11" x14ac:dyDescent="0.25">
      <c r="A8" s="4" t="s">
        <v>65</v>
      </c>
      <c r="B8" s="66">
        <v>16040</v>
      </c>
      <c r="C8" s="66">
        <v>16288</v>
      </c>
      <c r="D8" s="66">
        <v>17091</v>
      </c>
      <c r="E8" s="66">
        <v>17302</v>
      </c>
      <c r="F8" s="66">
        <v>18427</v>
      </c>
      <c r="G8" s="66">
        <v>19927</v>
      </c>
      <c r="H8" s="66">
        <v>21816</v>
      </c>
      <c r="I8" s="66">
        <v>23256</v>
      </c>
      <c r="J8" s="66">
        <v>24645</v>
      </c>
      <c r="K8" s="66">
        <v>25683</v>
      </c>
    </row>
    <row r="9" spans="1:11" x14ac:dyDescent="0.25">
      <c r="A9" s="3" t="s">
        <v>66</v>
      </c>
      <c r="B9" s="67">
        <v>42763</v>
      </c>
      <c r="C9" s="67">
        <v>42235</v>
      </c>
      <c r="D9" s="67">
        <v>42631</v>
      </c>
      <c r="E9" s="67">
        <v>43402</v>
      </c>
      <c r="F9" s="67">
        <v>46123</v>
      </c>
      <c r="G9" s="67">
        <v>50451</v>
      </c>
      <c r="H9" s="67">
        <v>54282</v>
      </c>
      <c r="I9" s="67">
        <v>57346</v>
      </c>
      <c r="J9" s="67">
        <v>60774</v>
      </c>
      <c r="K9" s="67">
        <v>62727</v>
      </c>
    </row>
    <row r="10" spans="1:11" x14ac:dyDescent="0.25">
      <c r="A10" s="3" t="s">
        <v>67</v>
      </c>
      <c r="B10" s="67">
        <v>141268</v>
      </c>
      <c r="C10" s="67">
        <v>136068</v>
      </c>
      <c r="D10" s="67">
        <v>135501</v>
      </c>
      <c r="E10" s="67">
        <v>137200</v>
      </c>
      <c r="F10" s="67">
        <v>141799</v>
      </c>
      <c r="G10" s="67">
        <v>150615</v>
      </c>
      <c r="H10" s="67">
        <v>161200</v>
      </c>
      <c r="I10" s="67">
        <v>168799</v>
      </c>
      <c r="J10" s="67">
        <v>178247</v>
      </c>
      <c r="K10" s="67">
        <v>186848</v>
      </c>
    </row>
    <row r="12" spans="1:11" x14ac:dyDescent="0.25">
      <c r="A12" s="3"/>
      <c r="B12" s="3">
        <v>2009</v>
      </c>
      <c r="C12" s="3">
        <v>2010</v>
      </c>
      <c r="D12" s="3">
        <v>2011</v>
      </c>
      <c r="E12" s="3">
        <v>2012</v>
      </c>
      <c r="F12" s="3">
        <v>2013</v>
      </c>
      <c r="G12" s="3">
        <v>2014</v>
      </c>
      <c r="H12" s="3">
        <v>2015</v>
      </c>
      <c r="I12" s="3">
        <v>2016</v>
      </c>
      <c r="J12" s="3">
        <v>2017</v>
      </c>
      <c r="K12" s="3">
        <v>2018</v>
      </c>
    </row>
    <row r="13" spans="1:11" x14ac:dyDescent="0.25">
      <c r="A13" s="15" t="s">
        <v>61</v>
      </c>
      <c r="B13" s="16">
        <f>B4/B10</f>
        <v>0.10879321573180055</v>
      </c>
      <c r="C13" s="16">
        <f t="shared" ref="C13:K13" si="0">C4/C10</f>
        <v>0.10164035629244202</v>
      </c>
      <c r="D13" s="16">
        <f t="shared" si="0"/>
        <v>9.8176397222160719E-2</v>
      </c>
      <c r="E13" s="16">
        <f t="shared" si="0"/>
        <v>9.9161807580174927E-2</v>
      </c>
      <c r="F13" s="16">
        <f t="shared" si="0"/>
        <v>9.9993652987679746E-2</v>
      </c>
      <c r="G13" s="16">
        <f t="shared" si="0"/>
        <v>9.496398101118747E-2</v>
      </c>
      <c r="H13" s="16">
        <f t="shared" si="0"/>
        <v>0.1008498759305211</v>
      </c>
      <c r="I13" s="16">
        <f t="shared" si="0"/>
        <v>0.10722219918364445</v>
      </c>
      <c r="J13" s="16">
        <f t="shared" si="0"/>
        <v>0.10946607797045672</v>
      </c>
      <c r="K13" s="16">
        <f t="shared" si="0"/>
        <v>0.11794613803733515</v>
      </c>
    </row>
    <row r="14" spans="1:11" s="36" customFormat="1" x14ac:dyDescent="0.25">
      <c r="A14" s="61" t="s">
        <v>62</v>
      </c>
      <c r="B14" s="89">
        <f>B5/B10</f>
        <v>0.58849845683381941</v>
      </c>
      <c r="C14" s="89">
        <f t="shared" ref="C14:K14" si="1">C5/C10</f>
        <v>0.58796337125554865</v>
      </c>
      <c r="D14" s="89">
        <f t="shared" si="1"/>
        <v>0.587205998479716</v>
      </c>
      <c r="E14" s="89">
        <f t="shared" si="1"/>
        <v>0.58449708454810501</v>
      </c>
      <c r="F14" s="89">
        <f t="shared" si="1"/>
        <v>0.57473607007101601</v>
      </c>
      <c r="G14" s="89">
        <f t="shared" si="1"/>
        <v>0.57006938219964809</v>
      </c>
      <c r="H14" s="89">
        <f t="shared" si="1"/>
        <v>0.56241315136476422</v>
      </c>
      <c r="I14" s="89">
        <f t="shared" si="1"/>
        <v>0.55304830004917094</v>
      </c>
      <c r="J14" s="89">
        <f t="shared" si="1"/>
        <v>0.54958007708404633</v>
      </c>
      <c r="K14" s="89">
        <f t="shared" si="1"/>
        <v>0.5463424815893132</v>
      </c>
    </row>
    <row r="15" spans="1:11" x14ac:dyDescent="0.25">
      <c r="A15" s="3" t="s">
        <v>63</v>
      </c>
      <c r="B15" s="54">
        <f>B6/B10</f>
        <v>0.69729167256561997</v>
      </c>
      <c r="C15" s="54">
        <f t="shared" ref="C15:K15" si="2">C6/C10</f>
        <v>0.68960372754799071</v>
      </c>
      <c r="D15" s="54">
        <f t="shared" si="2"/>
        <v>0.68538239570187676</v>
      </c>
      <c r="E15" s="54">
        <f t="shared" si="2"/>
        <v>0.6836588921282799</v>
      </c>
      <c r="F15" s="54">
        <f t="shared" si="2"/>
        <v>0.67472972305869572</v>
      </c>
      <c r="G15" s="54">
        <f t="shared" si="2"/>
        <v>0.66503336321083562</v>
      </c>
      <c r="H15" s="54">
        <f t="shared" si="2"/>
        <v>0.66326302729528541</v>
      </c>
      <c r="I15" s="54">
        <f t="shared" si="2"/>
        <v>0.66027049923281533</v>
      </c>
      <c r="J15" s="54">
        <f t="shared" si="2"/>
        <v>0.65904615505450304</v>
      </c>
      <c r="K15" s="54">
        <f t="shared" si="2"/>
        <v>0.66428861962664842</v>
      </c>
    </row>
    <row r="16" spans="1:11" x14ac:dyDescent="0.25">
      <c r="A16" s="15" t="s">
        <v>64</v>
      </c>
      <c r="B16" s="16">
        <f>B7/B10</f>
        <v>0.18916527451369028</v>
      </c>
      <c r="C16" s="16">
        <f t="shared" ref="C16:K16" si="3">C7/C10</f>
        <v>0.19069141899638417</v>
      </c>
      <c r="D16" s="16">
        <f t="shared" si="3"/>
        <v>0.18848569383251784</v>
      </c>
      <c r="E16" s="16">
        <f t="shared" si="3"/>
        <v>0.19023323615160351</v>
      </c>
      <c r="F16" s="16">
        <f t="shared" si="3"/>
        <v>0.19531872580201554</v>
      </c>
      <c r="G16" s="16">
        <f t="shared" si="3"/>
        <v>0.20266241742190352</v>
      </c>
      <c r="H16" s="16">
        <f t="shared" si="3"/>
        <v>0.20140198511166252</v>
      </c>
      <c r="I16" s="16">
        <f t="shared" si="3"/>
        <v>0.20195617272614175</v>
      </c>
      <c r="J16" s="16">
        <f t="shared" si="3"/>
        <v>0.20269064836995854</v>
      </c>
      <c r="K16" s="16">
        <f t="shared" si="3"/>
        <v>0.19825740709025519</v>
      </c>
    </row>
    <row r="17" spans="1:11" x14ac:dyDescent="0.25">
      <c r="A17" s="15" t="s">
        <v>65</v>
      </c>
      <c r="B17" s="16">
        <f>B8/B10</f>
        <v>0.11354305292068975</v>
      </c>
      <c r="C17" s="16">
        <f t="shared" ref="C17:K17" si="4">C8/C10</f>
        <v>0.11970485345562513</v>
      </c>
      <c r="D17" s="16">
        <f t="shared" si="4"/>
        <v>0.12613191046560543</v>
      </c>
      <c r="E17" s="16">
        <f t="shared" si="4"/>
        <v>0.12610787172011662</v>
      </c>
      <c r="F17" s="16">
        <f t="shared" si="4"/>
        <v>0.12995155113928872</v>
      </c>
      <c r="G17" s="16">
        <f t="shared" si="4"/>
        <v>0.13230421936726089</v>
      </c>
      <c r="H17" s="16">
        <f t="shared" si="4"/>
        <v>0.1353349875930521</v>
      </c>
      <c r="I17" s="16">
        <f t="shared" si="4"/>
        <v>0.13777332804104289</v>
      </c>
      <c r="J17" s="16">
        <f t="shared" si="4"/>
        <v>0.13826319657553843</v>
      </c>
      <c r="K17" s="16">
        <f t="shared" si="4"/>
        <v>0.13745397328309641</v>
      </c>
    </row>
    <row r="18" spans="1:11" x14ac:dyDescent="0.25">
      <c r="A18" s="3" t="s">
        <v>66</v>
      </c>
      <c r="B18" s="54">
        <f>B9/B10</f>
        <v>0.30270832743438003</v>
      </c>
      <c r="C18" s="54">
        <f t="shared" ref="C18:K18" si="5">C9/C10</f>
        <v>0.31039627245200929</v>
      </c>
      <c r="D18" s="54">
        <f t="shared" si="5"/>
        <v>0.31461760429812324</v>
      </c>
      <c r="E18" s="54">
        <f t="shared" si="5"/>
        <v>0.3163411078717201</v>
      </c>
      <c r="F18" s="54">
        <f t="shared" si="5"/>
        <v>0.32527027694130423</v>
      </c>
      <c r="G18" s="54">
        <f t="shared" si="5"/>
        <v>0.33496663678916444</v>
      </c>
      <c r="H18" s="54">
        <f t="shared" si="5"/>
        <v>0.33673697270471464</v>
      </c>
      <c r="I18" s="54">
        <f t="shared" si="5"/>
        <v>0.33972950076718467</v>
      </c>
      <c r="J18" s="54">
        <f t="shared" si="5"/>
        <v>0.34095384494549696</v>
      </c>
      <c r="K18" s="54">
        <f t="shared" si="5"/>
        <v>0.33571138037335158</v>
      </c>
    </row>
    <row r="19" spans="1:11" x14ac:dyDescent="0.25">
      <c r="B19" s="20"/>
      <c r="C19" s="20"/>
      <c r="J19" s="20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F34"/>
  <sheetViews>
    <sheetView workbookViewId="0">
      <selection activeCell="E33" sqref="E33"/>
    </sheetView>
  </sheetViews>
  <sheetFormatPr defaultRowHeight="15" x14ac:dyDescent="0.25"/>
  <cols>
    <col min="1" max="1" width="40.7109375" customWidth="1"/>
    <col min="2" max="2" width="15.140625" customWidth="1"/>
    <col min="3" max="3" width="17.42578125" customWidth="1"/>
    <col min="4" max="4" width="14.140625" customWidth="1"/>
    <col min="5" max="5" width="14.85546875" customWidth="1"/>
    <col min="6" max="6" width="19.42578125" customWidth="1"/>
    <col min="7" max="7" width="18.28515625" customWidth="1"/>
  </cols>
  <sheetData>
    <row r="1" spans="1:6" x14ac:dyDescent="0.25">
      <c r="A1" s="1" t="s">
        <v>99</v>
      </c>
    </row>
    <row r="3" spans="1:6" ht="30" x14ac:dyDescent="0.25">
      <c r="A3" s="26" t="s">
        <v>100</v>
      </c>
      <c r="B3" s="31" t="s">
        <v>108</v>
      </c>
      <c r="C3" s="31" t="s">
        <v>107</v>
      </c>
      <c r="D3" s="31" t="s">
        <v>109</v>
      </c>
      <c r="E3" s="31" t="s">
        <v>110</v>
      </c>
      <c r="F3" s="31" t="s">
        <v>101</v>
      </c>
    </row>
    <row r="4" spans="1:6" x14ac:dyDescent="0.25">
      <c r="A4" s="22" t="s">
        <v>3</v>
      </c>
      <c r="B4" s="83">
        <v>102083</v>
      </c>
      <c r="C4" s="83">
        <v>7450</v>
      </c>
      <c r="D4" s="83">
        <v>-3328</v>
      </c>
      <c r="E4" s="83">
        <v>4122</v>
      </c>
      <c r="F4" s="23">
        <v>4.2077969804309875E-2</v>
      </c>
    </row>
    <row r="5" spans="1:6" x14ac:dyDescent="0.25">
      <c r="A5" s="27" t="s">
        <v>18</v>
      </c>
      <c r="B5" s="82">
        <v>11155</v>
      </c>
      <c r="C5" s="82">
        <v>1049</v>
      </c>
      <c r="D5" s="82">
        <v>-407</v>
      </c>
      <c r="E5" s="82">
        <v>642</v>
      </c>
      <c r="F5" s="91">
        <v>6.1067250071340243E-2</v>
      </c>
    </row>
    <row r="6" spans="1:6" x14ac:dyDescent="0.25">
      <c r="A6" s="27" t="s">
        <v>14</v>
      </c>
      <c r="B6" s="82">
        <v>3260</v>
      </c>
      <c r="C6" s="82">
        <v>275</v>
      </c>
      <c r="D6" s="82">
        <v>-132</v>
      </c>
      <c r="E6" s="82">
        <v>143</v>
      </c>
      <c r="F6" s="91">
        <v>4.5877446262431829E-2</v>
      </c>
    </row>
    <row r="7" spans="1:6" x14ac:dyDescent="0.25">
      <c r="A7" s="27" t="s">
        <v>9</v>
      </c>
      <c r="B7" s="82">
        <v>1191</v>
      </c>
      <c r="C7" s="82">
        <v>40</v>
      </c>
      <c r="D7" s="82">
        <v>-51</v>
      </c>
      <c r="E7" s="82">
        <v>-11</v>
      </c>
      <c r="F7" s="91">
        <v>-1.5715467328370553E-2</v>
      </c>
    </row>
    <row r="8" spans="1:6" x14ac:dyDescent="0.25">
      <c r="A8" s="27" t="s">
        <v>16</v>
      </c>
      <c r="B8" s="82">
        <v>3832</v>
      </c>
      <c r="C8" s="82">
        <v>412</v>
      </c>
      <c r="D8" s="82">
        <v>-169</v>
      </c>
      <c r="E8" s="82">
        <v>243</v>
      </c>
      <c r="F8" s="91">
        <v>6.7706882139871832E-2</v>
      </c>
    </row>
    <row r="9" spans="1:6" x14ac:dyDescent="0.25">
      <c r="A9" s="27" t="s">
        <v>36</v>
      </c>
      <c r="B9" s="82">
        <v>2458</v>
      </c>
      <c r="C9" s="82">
        <v>312</v>
      </c>
      <c r="D9" s="82">
        <v>-22</v>
      </c>
      <c r="E9" s="82">
        <v>290</v>
      </c>
      <c r="F9" s="91">
        <v>0.13376383763837638</v>
      </c>
    </row>
    <row r="10" spans="1:6" x14ac:dyDescent="0.25">
      <c r="A10" s="27" t="s">
        <v>4</v>
      </c>
      <c r="B10" s="82">
        <v>3784</v>
      </c>
      <c r="C10" s="82">
        <v>239</v>
      </c>
      <c r="D10" s="82">
        <v>-180</v>
      </c>
      <c r="E10" s="82">
        <v>59</v>
      </c>
      <c r="F10" s="91">
        <v>1.5838926174496646E-2</v>
      </c>
    </row>
    <row r="11" spans="1:6" x14ac:dyDescent="0.25">
      <c r="A11" s="27" t="s">
        <v>24</v>
      </c>
      <c r="B11" s="94">
        <v>40919</v>
      </c>
      <c r="C11" s="82">
        <v>2617</v>
      </c>
      <c r="D11" s="82">
        <v>-1337</v>
      </c>
      <c r="E11" s="82">
        <v>1280</v>
      </c>
      <c r="F11" s="91">
        <v>3.2291430157168448E-2</v>
      </c>
    </row>
    <row r="12" spans="1:6" x14ac:dyDescent="0.25">
      <c r="A12" s="27" t="s">
        <v>17</v>
      </c>
      <c r="B12" s="82">
        <v>8110</v>
      </c>
      <c r="C12" s="82">
        <v>779</v>
      </c>
      <c r="D12" s="82">
        <v>-226</v>
      </c>
      <c r="E12" s="82">
        <v>553</v>
      </c>
      <c r="F12" s="91">
        <v>7.3177186714304621E-2</v>
      </c>
    </row>
    <row r="13" spans="1:6" x14ac:dyDescent="0.25">
      <c r="A13" s="27" t="s">
        <v>13</v>
      </c>
      <c r="B13" s="94">
        <v>637</v>
      </c>
      <c r="C13" s="94">
        <v>83</v>
      </c>
      <c r="D13" s="82">
        <v>-89</v>
      </c>
      <c r="E13" s="82">
        <v>-6</v>
      </c>
      <c r="F13" s="91">
        <v>-9.3312597200622092E-3</v>
      </c>
    </row>
    <row r="14" spans="1:6" x14ac:dyDescent="0.25">
      <c r="A14" s="27" t="s">
        <v>21</v>
      </c>
      <c r="B14" s="82">
        <v>5041</v>
      </c>
      <c r="C14" s="82">
        <v>408</v>
      </c>
      <c r="D14" s="82">
        <v>-127</v>
      </c>
      <c r="E14" s="82">
        <v>281</v>
      </c>
      <c r="F14" s="91">
        <v>5.903361344537815E-2</v>
      </c>
    </row>
    <row r="15" spans="1:6" x14ac:dyDescent="0.25">
      <c r="A15" s="27" t="s">
        <v>10</v>
      </c>
      <c r="B15" s="82">
        <v>6307</v>
      </c>
      <c r="C15" s="82">
        <v>349</v>
      </c>
      <c r="D15" s="82">
        <v>-132</v>
      </c>
      <c r="E15" s="82">
        <v>217</v>
      </c>
      <c r="F15" s="91">
        <v>3.5632183908045977E-2</v>
      </c>
    </row>
    <row r="16" spans="1:6" x14ac:dyDescent="0.25">
      <c r="A16" s="27" t="s">
        <v>29</v>
      </c>
      <c r="B16" s="82">
        <v>3729</v>
      </c>
      <c r="C16" s="82">
        <v>105</v>
      </c>
      <c r="D16" s="82">
        <v>-182</v>
      </c>
      <c r="E16" s="82">
        <v>-77</v>
      </c>
      <c r="F16" s="91">
        <v>-2.023121387283237E-2</v>
      </c>
    </row>
    <row r="17" spans="1:6" x14ac:dyDescent="0.25">
      <c r="A17" s="27" t="s">
        <v>12</v>
      </c>
      <c r="B17" s="82">
        <v>3874</v>
      </c>
      <c r="C17" s="82">
        <v>250</v>
      </c>
      <c r="D17" s="82">
        <v>-83</v>
      </c>
      <c r="E17" s="82">
        <v>167</v>
      </c>
      <c r="F17" s="91">
        <v>4.5049905584030214E-2</v>
      </c>
    </row>
    <row r="18" spans="1:6" x14ac:dyDescent="0.25">
      <c r="A18" s="27" t="s">
        <v>22</v>
      </c>
      <c r="B18" s="82">
        <v>1198</v>
      </c>
      <c r="C18" s="82">
        <v>77</v>
      </c>
      <c r="D18" s="82">
        <v>-41</v>
      </c>
      <c r="E18" s="82">
        <v>36</v>
      </c>
      <c r="F18" s="91">
        <v>1.3043478260869565E-2</v>
      </c>
    </row>
    <row r="19" spans="1:6" x14ac:dyDescent="0.25">
      <c r="A19" s="27" t="s">
        <v>11</v>
      </c>
      <c r="B19" s="82">
        <v>1818</v>
      </c>
      <c r="C19" s="82">
        <v>94</v>
      </c>
      <c r="D19" s="82">
        <v>-37</v>
      </c>
      <c r="E19" s="82">
        <v>57</v>
      </c>
      <c r="F19" s="91">
        <v>3.2367972742759793E-2</v>
      </c>
    </row>
    <row r="20" spans="1:6" x14ac:dyDescent="0.25">
      <c r="A20" s="27" t="s">
        <v>38</v>
      </c>
      <c r="B20" s="82">
        <v>4770</v>
      </c>
      <c r="C20" s="82">
        <v>361</v>
      </c>
      <c r="D20" s="82">
        <v>-113</v>
      </c>
      <c r="E20" s="82">
        <v>248</v>
      </c>
      <c r="F20" s="91">
        <v>5.4842989827509951E-2</v>
      </c>
    </row>
    <row r="21" spans="1:6" x14ac:dyDescent="0.25">
      <c r="A21" s="22" t="s">
        <v>131</v>
      </c>
      <c r="B21" s="83">
        <v>22038</v>
      </c>
      <c r="C21" s="83">
        <v>2950</v>
      </c>
      <c r="D21" s="83">
        <v>-424</v>
      </c>
      <c r="E21" s="83">
        <v>2526</v>
      </c>
      <c r="F21" s="23">
        <v>0.12945879458794587</v>
      </c>
    </row>
    <row r="22" spans="1:6" x14ac:dyDescent="0.25">
      <c r="A22" s="37" t="s">
        <v>35</v>
      </c>
      <c r="B22" s="94">
        <v>18138</v>
      </c>
      <c r="C22" s="94">
        <v>2752</v>
      </c>
      <c r="D22" s="94">
        <v>-318</v>
      </c>
      <c r="E22" s="94">
        <v>2434</v>
      </c>
      <c r="F22" s="91">
        <v>0.15499235863474273</v>
      </c>
    </row>
    <row r="23" spans="1:6" x14ac:dyDescent="0.25">
      <c r="A23" s="92" t="s">
        <v>39</v>
      </c>
      <c r="B23" s="106">
        <v>2397</v>
      </c>
      <c r="C23" s="106">
        <v>106</v>
      </c>
      <c r="D23" s="106">
        <v>-42</v>
      </c>
      <c r="E23" s="106">
        <v>64</v>
      </c>
      <c r="F23" s="93">
        <v>2.7432490355765109E-2</v>
      </c>
    </row>
    <row r="24" spans="1:6" x14ac:dyDescent="0.25">
      <c r="A24" s="38" t="s">
        <v>37</v>
      </c>
      <c r="B24" s="82">
        <v>1503</v>
      </c>
      <c r="C24" s="82">
        <v>92</v>
      </c>
      <c r="D24" s="82">
        <v>-64</v>
      </c>
      <c r="E24" s="82">
        <v>28</v>
      </c>
      <c r="F24" s="91">
        <v>1.8983050847457626E-2</v>
      </c>
    </row>
    <row r="25" spans="1:6" x14ac:dyDescent="0.25">
      <c r="A25" s="22" t="s">
        <v>6</v>
      </c>
      <c r="B25" s="83">
        <v>62727</v>
      </c>
      <c r="C25" s="83">
        <v>4908</v>
      </c>
      <c r="D25" s="83">
        <v>-2955</v>
      </c>
      <c r="E25" s="83">
        <v>1953</v>
      </c>
      <c r="F25" s="23">
        <v>3.2135452660677265E-2</v>
      </c>
    </row>
    <row r="26" spans="1:6" x14ac:dyDescent="0.25">
      <c r="A26" s="27" t="s">
        <v>34</v>
      </c>
      <c r="B26" s="94">
        <v>22274</v>
      </c>
      <c r="C26" s="94">
        <v>1367</v>
      </c>
      <c r="D26" s="94">
        <v>-1077</v>
      </c>
      <c r="E26" s="94">
        <v>290</v>
      </c>
      <c r="F26" s="91">
        <v>1.3191411935953421E-2</v>
      </c>
    </row>
    <row r="27" spans="1:6" x14ac:dyDescent="0.25">
      <c r="A27" s="27" t="s">
        <v>28</v>
      </c>
      <c r="B27" s="94">
        <v>12996</v>
      </c>
      <c r="C27" s="94">
        <v>870</v>
      </c>
      <c r="D27" s="94">
        <v>-688</v>
      </c>
      <c r="E27" s="94">
        <v>182</v>
      </c>
      <c r="F27" s="91">
        <v>1.4203215233338536E-2</v>
      </c>
    </row>
    <row r="28" spans="1:6" x14ac:dyDescent="0.25">
      <c r="A28" s="27" t="s">
        <v>25</v>
      </c>
      <c r="B28" s="82">
        <v>95</v>
      </c>
      <c r="C28" s="82">
        <v>24</v>
      </c>
      <c r="D28" s="82">
        <v>-4</v>
      </c>
      <c r="E28" s="82">
        <v>20</v>
      </c>
      <c r="F28" s="91">
        <v>0.26666666666666666</v>
      </c>
    </row>
    <row r="29" spans="1:6" x14ac:dyDescent="0.25">
      <c r="A29" s="27" t="s">
        <v>23</v>
      </c>
      <c r="B29" s="82">
        <v>1424</v>
      </c>
      <c r="C29" s="82">
        <v>179</v>
      </c>
      <c r="D29" s="82">
        <v>-74</v>
      </c>
      <c r="E29" s="82">
        <v>105</v>
      </c>
      <c r="F29" s="91">
        <v>7.9605761940864286E-2</v>
      </c>
    </row>
    <row r="30" spans="1:6" x14ac:dyDescent="0.25">
      <c r="A30" s="27" t="s">
        <v>32</v>
      </c>
      <c r="B30" s="82">
        <v>3924</v>
      </c>
      <c r="C30" s="82">
        <v>365</v>
      </c>
      <c r="D30" s="82">
        <v>-68</v>
      </c>
      <c r="E30" s="82">
        <v>297</v>
      </c>
      <c r="F30" s="91">
        <v>8.1885856079404462E-2</v>
      </c>
    </row>
    <row r="31" spans="1:6" x14ac:dyDescent="0.25">
      <c r="A31" s="27" t="s">
        <v>7</v>
      </c>
      <c r="B31" s="82">
        <v>7453</v>
      </c>
      <c r="C31" s="82">
        <v>814</v>
      </c>
      <c r="D31" s="82">
        <v>-410</v>
      </c>
      <c r="E31" s="82">
        <v>404</v>
      </c>
      <c r="F31" s="91">
        <v>5.7313094055894451E-2</v>
      </c>
    </row>
    <row r="32" spans="1:6" x14ac:dyDescent="0.25">
      <c r="A32" s="27" t="s">
        <v>30</v>
      </c>
      <c r="B32" s="82">
        <v>3715</v>
      </c>
      <c r="C32" s="82">
        <v>489</v>
      </c>
      <c r="D32" s="82">
        <v>-162</v>
      </c>
      <c r="E32" s="82">
        <v>327</v>
      </c>
      <c r="F32" s="91">
        <v>9.6517119244391977E-2</v>
      </c>
    </row>
    <row r="33" spans="1:6" x14ac:dyDescent="0.25">
      <c r="A33" s="27" t="s">
        <v>27</v>
      </c>
      <c r="B33" s="82">
        <v>10846</v>
      </c>
      <c r="C33" s="82">
        <v>800</v>
      </c>
      <c r="D33" s="82">
        <v>-472</v>
      </c>
      <c r="E33" s="82">
        <v>328</v>
      </c>
      <c r="F33" s="91">
        <v>3.1184635862331243E-2</v>
      </c>
    </row>
    <row r="34" spans="1:6" x14ac:dyDescent="0.25">
      <c r="A34" s="22" t="s">
        <v>102</v>
      </c>
      <c r="B34" s="83">
        <v>186848</v>
      </c>
      <c r="C34" s="83">
        <v>15308</v>
      </c>
      <c r="D34" s="83">
        <v>-6707</v>
      </c>
      <c r="E34" s="83">
        <v>8601</v>
      </c>
      <c r="F34" s="23">
        <v>4.8253266534640134E-2</v>
      </c>
    </row>
  </sheetData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K10"/>
  <sheetViews>
    <sheetView workbookViewId="0">
      <selection activeCell="F34" sqref="F34"/>
    </sheetView>
  </sheetViews>
  <sheetFormatPr defaultRowHeight="15" x14ac:dyDescent="0.25"/>
  <cols>
    <col min="1" max="1" width="31.7109375" customWidth="1"/>
    <col min="2" max="2" width="9.85546875" customWidth="1"/>
    <col min="3" max="3" width="10.5703125" customWidth="1"/>
    <col min="4" max="4" width="11.140625" customWidth="1"/>
    <col min="5" max="5" width="9.85546875" customWidth="1"/>
    <col min="6" max="6" width="10.5703125" customWidth="1"/>
    <col min="7" max="7" width="9.85546875" customWidth="1"/>
    <col min="8" max="8" width="11.85546875" customWidth="1"/>
    <col min="9" max="9" width="10" customWidth="1"/>
    <col min="10" max="10" width="9.85546875" customWidth="1"/>
    <col min="11" max="11" width="10" customWidth="1"/>
  </cols>
  <sheetData>
    <row r="1" spans="1:11" x14ac:dyDescent="0.25">
      <c r="A1" s="1" t="s">
        <v>103</v>
      </c>
    </row>
    <row r="3" spans="1:11" x14ac:dyDescent="0.25">
      <c r="A3" s="97"/>
      <c r="B3" s="97">
        <v>2009</v>
      </c>
      <c r="C3" s="97">
        <v>2010</v>
      </c>
      <c r="D3" s="97">
        <v>2011</v>
      </c>
      <c r="E3" s="97">
        <v>2012</v>
      </c>
      <c r="F3" s="97">
        <v>2013</v>
      </c>
      <c r="G3" s="97">
        <v>2014</v>
      </c>
      <c r="H3" s="97">
        <v>2015</v>
      </c>
      <c r="I3" s="97">
        <v>2016</v>
      </c>
      <c r="J3" s="97">
        <v>2017</v>
      </c>
      <c r="K3" s="97">
        <v>2018</v>
      </c>
    </row>
    <row r="4" spans="1:11" x14ac:dyDescent="0.25">
      <c r="A4" s="98" t="s">
        <v>61</v>
      </c>
      <c r="B4" s="99">
        <v>431</v>
      </c>
      <c r="C4" s="99">
        <v>436</v>
      </c>
      <c r="D4" s="99">
        <v>498</v>
      </c>
      <c r="E4" s="99">
        <v>582</v>
      </c>
      <c r="F4" s="99">
        <v>650</v>
      </c>
      <c r="G4" s="99">
        <v>736</v>
      </c>
      <c r="H4" s="99">
        <v>1083</v>
      </c>
      <c r="I4" s="99">
        <v>1040</v>
      </c>
      <c r="J4" s="99">
        <v>1095</v>
      </c>
      <c r="K4" s="99">
        <v>1160</v>
      </c>
    </row>
    <row r="5" spans="1:11" x14ac:dyDescent="0.25">
      <c r="A5" s="98" t="s">
        <v>62</v>
      </c>
      <c r="B5" s="99">
        <v>83656</v>
      </c>
      <c r="C5" s="99">
        <v>81017</v>
      </c>
      <c r="D5" s="99">
        <v>80688</v>
      </c>
      <c r="E5" s="99">
        <v>82476</v>
      </c>
      <c r="F5" s="99">
        <v>83657</v>
      </c>
      <c r="G5" s="99">
        <v>85716</v>
      </c>
      <c r="H5" s="99">
        <v>90145</v>
      </c>
      <c r="I5" s="99">
        <v>94059</v>
      </c>
      <c r="J5" s="99">
        <v>96763</v>
      </c>
      <c r="K5" s="99">
        <v>101477</v>
      </c>
    </row>
    <row r="6" spans="1:11" x14ac:dyDescent="0.25">
      <c r="A6" s="97" t="s">
        <v>63</v>
      </c>
      <c r="B6" s="99">
        <v>84087</v>
      </c>
      <c r="C6" s="99">
        <v>81453</v>
      </c>
      <c r="D6" s="99">
        <v>81186</v>
      </c>
      <c r="E6" s="99">
        <v>83058</v>
      </c>
      <c r="F6" s="99">
        <v>84307</v>
      </c>
      <c r="G6" s="99">
        <v>86452</v>
      </c>
      <c r="H6" s="99">
        <v>91228</v>
      </c>
      <c r="I6" s="99">
        <v>95099</v>
      </c>
      <c r="J6" s="99">
        <v>97858</v>
      </c>
      <c r="K6" s="99">
        <v>102637</v>
      </c>
    </row>
    <row r="7" spans="1:11" x14ac:dyDescent="0.25">
      <c r="A7" s="98" t="s">
        <v>64</v>
      </c>
      <c r="B7" s="100">
        <v>18132</v>
      </c>
      <c r="C7" s="100">
        <v>18132</v>
      </c>
      <c r="D7" s="100">
        <v>19529</v>
      </c>
      <c r="E7" s="100">
        <v>20284</v>
      </c>
      <c r="F7" s="100">
        <v>21150</v>
      </c>
      <c r="G7" s="100">
        <v>23939</v>
      </c>
      <c r="H7" s="100">
        <v>26547</v>
      </c>
      <c r="I7" s="100">
        <v>29104</v>
      </c>
      <c r="J7" s="100">
        <v>32371</v>
      </c>
      <c r="K7" s="100">
        <v>34140</v>
      </c>
    </row>
    <row r="8" spans="1:11" s="90" customFormat="1" x14ac:dyDescent="0.25">
      <c r="A8" s="101" t="s">
        <v>65</v>
      </c>
      <c r="B8" s="102">
        <v>42625</v>
      </c>
      <c r="C8" s="102">
        <v>44517</v>
      </c>
      <c r="D8" s="102">
        <v>48086</v>
      </c>
      <c r="E8" s="102">
        <v>52170</v>
      </c>
      <c r="F8" s="102">
        <v>55329</v>
      </c>
      <c r="G8" s="102">
        <v>59147</v>
      </c>
      <c r="H8" s="102">
        <v>63370</v>
      </c>
      <c r="I8" s="102">
        <v>70261</v>
      </c>
      <c r="J8" s="102">
        <v>76765</v>
      </c>
      <c r="K8" s="102">
        <v>82895</v>
      </c>
    </row>
    <row r="9" spans="1:11" x14ac:dyDescent="0.25">
      <c r="A9" s="97" t="s">
        <v>66</v>
      </c>
      <c r="B9" s="99">
        <v>60757</v>
      </c>
      <c r="C9" s="99">
        <v>62649</v>
      </c>
      <c r="D9" s="99">
        <v>67615</v>
      </c>
      <c r="E9" s="99">
        <v>72454</v>
      </c>
      <c r="F9" s="99">
        <v>76479</v>
      </c>
      <c r="G9" s="99">
        <v>83086</v>
      </c>
      <c r="H9" s="99">
        <v>89917</v>
      </c>
      <c r="I9" s="99">
        <v>99365</v>
      </c>
      <c r="J9" s="99">
        <v>109136</v>
      </c>
      <c r="K9" s="99">
        <v>117035</v>
      </c>
    </row>
    <row r="10" spans="1:11" x14ac:dyDescent="0.25">
      <c r="A10" s="103" t="s">
        <v>67</v>
      </c>
      <c r="B10" s="104">
        <v>144844</v>
      </c>
      <c r="C10" s="104">
        <v>144102</v>
      </c>
      <c r="D10" s="104">
        <v>148801</v>
      </c>
      <c r="E10" s="104">
        <v>155512</v>
      </c>
      <c r="F10" s="104">
        <v>160786</v>
      </c>
      <c r="G10" s="104">
        <v>169538</v>
      </c>
      <c r="H10" s="104">
        <v>181145</v>
      </c>
      <c r="I10" s="104">
        <v>194464</v>
      </c>
      <c r="J10" s="104">
        <v>206994</v>
      </c>
      <c r="K10" s="104">
        <v>219672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EA16-3655-4EB1-B9EF-820ECD71A147}">
  <sheetPr>
    <tabColor theme="9"/>
  </sheetPr>
  <dimension ref="A1:K21"/>
  <sheetViews>
    <sheetView workbookViewId="0">
      <selection activeCell="P25" sqref="P25"/>
    </sheetView>
  </sheetViews>
  <sheetFormatPr defaultRowHeight="15" x14ac:dyDescent="0.25"/>
  <cols>
    <col min="1" max="1" width="27.28515625" customWidth="1"/>
    <col min="2" max="2" width="18.42578125" customWidth="1"/>
    <col min="3" max="3" width="12.42578125" customWidth="1"/>
  </cols>
  <sheetData>
    <row r="1" spans="1:11" x14ac:dyDescent="0.25">
      <c r="A1" s="1" t="s">
        <v>104</v>
      </c>
    </row>
    <row r="3" spans="1:11" x14ac:dyDescent="0.25"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1" x14ac:dyDescent="0.25">
      <c r="A4" t="s">
        <v>61</v>
      </c>
      <c r="B4">
        <v>431</v>
      </c>
      <c r="C4">
        <v>436</v>
      </c>
      <c r="D4">
        <v>498</v>
      </c>
      <c r="E4">
        <v>582</v>
      </c>
      <c r="F4">
        <v>650</v>
      </c>
      <c r="G4">
        <v>736</v>
      </c>
      <c r="H4">
        <v>1083</v>
      </c>
      <c r="I4">
        <v>1040</v>
      </c>
      <c r="J4">
        <v>1095</v>
      </c>
      <c r="K4">
        <v>1160</v>
      </c>
    </row>
    <row r="5" spans="1:11" x14ac:dyDescent="0.25">
      <c r="A5" t="s">
        <v>62</v>
      </c>
      <c r="B5">
        <v>83656</v>
      </c>
      <c r="C5">
        <v>81017</v>
      </c>
      <c r="D5">
        <v>80688</v>
      </c>
      <c r="E5">
        <v>82476</v>
      </c>
      <c r="F5">
        <v>83657</v>
      </c>
      <c r="G5">
        <v>85716</v>
      </c>
      <c r="H5">
        <v>90145</v>
      </c>
      <c r="I5">
        <v>94059</v>
      </c>
      <c r="J5">
        <v>96763</v>
      </c>
      <c r="K5">
        <v>101477</v>
      </c>
    </row>
    <row r="6" spans="1:11" x14ac:dyDescent="0.25">
      <c r="A6" s="1" t="s">
        <v>63</v>
      </c>
      <c r="B6">
        <v>84087</v>
      </c>
      <c r="C6">
        <v>81453</v>
      </c>
      <c r="D6">
        <v>81186</v>
      </c>
      <c r="E6">
        <v>83058</v>
      </c>
      <c r="F6">
        <v>84307</v>
      </c>
      <c r="G6">
        <v>86452</v>
      </c>
      <c r="H6">
        <v>91228</v>
      </c>
      <c r="I6">
        <v>95099</v>
      </c>
      <c r="J6">
        <v>97858</v>
      </c>
      <c r="K6">
        <v>102637</v>
      </c>
    </row>
    <row r="7" spans="1:11" x14ac:dyDescent="0.25">
      <c r="A7" t="s">
        <v>64</v>
      </c>
      <c r="B7">
        <v>18132</v>
      </c>
      <c r="C7">
        <v>18132</v>
      </c>
      <c r="D7">
        <v>19529</v>
      </c>
      <c r="E7">
        <v>20284</v>
      </c>
      <c r="F7">
        <v>21150</v>
      </c>
      <c r="G7">
        <v>23939</v>
      </c>
      <c r="H7">
        <v>26547</v>
      </c>
      <c r="I7">
        <v>29104</v>
      </c>
      <c r="J7">
        <v>32371</v>
      </c>
      <c r="K7">
        <v>34140</v>
      </c>
    </row>
    <row r="8" spans="1:11" x14ac:dyDescent="0.25">
      <c r="A8" t="s">
        <v>65</v>
      </c>
      <c r="B8">
        <v>42625</v>
      </c>
      <c r="C8">
        <v>44517</v>
      </c>
      <c r="D8">
        <v>48086</v>
      </c>
      <c r="E8">
        <v>52170</v>
      </c>
      <c r="F8">
        <v>55329</v>
      </c>
      <c r="G8">
        <v>59147</v>
      </c>
      <c r="H8">
        <v>63370</v>
      </c>
      <c r="I8">
        <v>70261</v>
      </c>
      <c r="J8">
        <v>76765</v>
      </c>
      <c r="K8">
        <v>82895</v>
      </c>
    </row>
    <row r="9" spans="1:11" x14ac:dyDescent="0.25">
      <c r="A9" s="1" t="s">
        <v>66</v>
      </c>
      <c r="B9">
        <v>60757</v>
      </c>
      <c r="C9">
        <v>62649</v>
      </c>
      <c r="D9">
        <v>67615</v>
      </c>
      <c r="E9">
        <v>72454</v>
      </c>
      <c r="F9">
        <v>76479</v>
      </c>
      <c r="G9">
        <v>83086</v>
      </c>
      <c r="H9">
        <v>89917</v>
      </c>
      <c r="I9">
        <v>99365</v>
      </c>
      <c r="J9">
        <v>109136</v>
      </c>
      <c r="K9">
        <v>117035</v>
      </c>
    </row>
    <row r="10" spans="1:11" x14ac:dyDescent="0.25">
      <c r="A10" s="1" t="s">
        <v>67</v>
      </c>
      <c r="B10">
        <v>144844</v>
      </c>
      <c r="C10">
        <v>144102</v>
      </c>
      <c r="D10">
        <v>148801</v>
      </c>
      <c r="E10">
        <v>155512</v>
      </c>
      <c r="F10">
        <v>160786</v>
      </c>
      <c r="G10">
        <v>169538</v>
      </c>
      <c r="H10">
        <v>181145</v>
      </c>
      <c r="I10">
        <v>194464</v>
      </c>
      <c r="J10">
        <v>206994</v>
      </c>
      <c r="K10">
        <v>219672</v>
      </c>
    </row>
    <row r="12" spans="1:11" x14ac:dyDescent="0.25">
      <c r="B12" s="1">
        <v>2009</v>
      </c>
      <c r="C12" s="1">
        <v>2010</v>
      </c>
      <c r="D12" s="1">
        <v>2011</v>
      </c>
      <c r="E12" s="1">
        <v>2012</v>
      </c>
      <c r="F12" s="1">
        <v>2013</v>
      </c>
      <c r="G12" s="1">
        <v>2014</v>
      </c>
      <c r="H12" s="1">
        <v>2015</v>
      </c>
      <c r="I12" s="1">
        <v>2016</v>
      </c>
      <c r="J12" s="1">
        <v>2017</v>
      </c>
      <c r="K12" s="1">
        <v>2018</v>
      </c>
    </row>
    <row r="13" spans="1:11" x14ac:dyDescent="0.25">
      <c r="A13" t="s">
        <v>61</v>
      </c>
      <c r="B13" s="8">
        <f>B4/B$10</f>
        <v>2.9756151445693296E-3</v>
      </c>
      <c r="C13" s="8">
        <f>C4/C$10</f>
        <v>3.0256346199219997E-3</v>
      </c>
      <c r="D13" s="8">
        <f t="shared" ref="D13:J13" si="0">D4/D$10</f>
        <v>3.3467517019374871E-3</v>
      </c>
      <c r="E13" s="8">
        <f t="shared" si="0"/>
        <v>3.7424764648387263E-3</v>
      </c>
      <c r="F13" s="8">
        <f t="shared" si="0"/>
        <v>4.0426405284042146E-3</v>
      </c>
      <c r="G13" s="8">
        <f t="shared" si="0"/>
        <v>4.3412096403166248E-3</v>
      </c>
      <c r="H13" s="8">
        <f t="shared" si="0"/>
        <v>5.9786358994175937E-3</v>
      </c>
      <c r="I13" s="8">
        <f t="shared" si="0"/>
        <v>5.3480335691953266E-3</v>
      </c>
      <c r="J13" s="8">
        <f t="shared" si="0"/>
        <v>5.2900084060407545E-3</v>
      </c>
      <c r="K13" s="8">
        <f>K4/K$10</f>
        <v>5.2806001675224879E-3</v>
      </c>
    </row>
    <row r="14" spans="1:11" x14ac:dyDescent="0.25">
      <c r="A14" t="s">
        <v>62</v>
      </c>
      <c r="B14" s="8">
        <f t="shared" ref="B14:K19" si="1">B5/B$10</f>
        <v>0.57755930518350773</v>
      </c>
      <c r="C14" s="8">
        <f t="shared" si="1"/>
        <v>0.56221981651885466</v>
      </c>
      <c r="D14" s="8">
        <f t="shared" si="1"/>
        <v>0.54225442033319671</v>
      </c>
      <c r="E14" s="8">
        <f t="shared" si="1"/>
        <v>0.53035135552240342</v>
      </c>
      <c r="F14" s="8">
        <f t="shared" si="1"/>
        <v>0.52030027489955588</v>
      </c>
      <c r="G14" s="8">
        <f t="shared" si="1"/>
        <v>0.50558576838230962</v>
      </c>
      <c r="H14" s="8">
        <f t="shared" si="1"/>
        <v>0.49764001214496673</v>
      </c>
      <c r="I14" s="8">
        <f t="shared" si="1"/>
        <v>0.48368335527398387</v>
      </c>
      <c r="J14" s="8">
        <f t="shared" si="1"/>
        <v>0.4674676560673256</v>
      </c>
      <c r="K14" s="8">
        <f t="shared" si="1"/>
        <v>0.46194781310317201</v>
      </c>
    </row>
    <row r="15" spans="1:11" x14ac:dyDescent="0.25">
      <c r="A15" s="1" t="s">
        <v>63</v>
      </c>
      <c r="B15" s="8">
        <f t="shared" si="1"/>
        <v>0.58053492032807708</v>
      </c>
      <c r="C15" s="8">
        <f t="shared" si="1"/>
        <v>0.56524545113877667</v>
      </c>
      <c r="D15" s="8">
        <f t="shared" si="1"/>
        <v>0.54560117203513414</v>
      </c>
      <c r="E15" s="8">
        <f t="shared" si="1"/>
        <v>0.53409383198724214</v>
      </c>
      <c r="F15" s="8">
        <f t="shared" si="1"/>
        <v>0.52434291542796019</v>
      </c>
      <c r="G15" s="8">
        <f t="shared" si="1"/>
        <v>0.50992697802262621</v>
      </c>
      <c r="H15" s="8">
        <f t="shared" si="1"/>
        <v>0.50361864804438439</v>
      </c>
      <c r="I15" s="8">
        <f t="shared" si="1"/>
        <v>0.4890313888431792</v>
      </c>
      <c r="J15" s="8">
        <f t="shared" si="1"/>
        <v>0.47275766447336637</v>
      </c>
      <c r="K15" s="8">
        <f t="shared" si="1"/>
        <v>0.46722841327069448</v>
      </c>
    </row>
    <row r="16" spans="1:11" x14ac:dyDescent="0.25">
      <c r="A16" t="s">
        <v>64</v>
      </c>
      <c r="B16" s="8">
        <f t="shared" si="1"/>
        <v>0.12518295545552457</v>
      </c>
      <c r="C16" s="8">
        <f t="shared" si="1"/>
        <v>0.12582753882666445</v>
      </c>
      <c r="D16" s="8">
        <f t="shared" si="1"/>
        <v>0.13124239756453249</v>
      </c>
      <c r="E16" s="8">
        <f t="shared" si="1"/>
        <v>0.13043366428314213</v>
      </c>
      <c r="F16" s="8">
        <f t="shared" si="1"/>
        <v>0.13154130334730635</v>
      </c>
      <c r="G16" s="8">
        <f t="shared" si="1"/>
        <v>0.14120138258089632</v>
      </c>
      <c r="H16" s="8">
        <f t="shared" si="1"/>
        <v>0.14655110546799524</v>
      </c>
      <c r="I16" s="8">
        <f t="shared" si="1"/>
        <v>0.14966266249794308</v>
      </c>
      <c r="J16" s="8">
        <f t="shared" si="1"/>
        <v>0.15638617544469888</v>
      </c>
      <c r="K16" s="8">
        <f t="shared" si="1"/>
        <v>0.15541352562001529</v>
      </c>
    </row>
    <row r="17" spans="1:11" x14ac:dyDescent="0.25">
      <c r="A17" t="s">
        <v>65</v>
      </c>
      <c r="B17" s="8">
        <f t="shared" si="1"/>
        <v>0.29428212421639832</v>
      </c>
      <c r="C17" s="8">
        <f t="shared" si="1"/>
        <v>0.30892701003455886</v>
      </c>
      <c r="D17" s="8">
        <f t="shared" si="1"/>
        <v>0.32315643040033332</v>
      </c>
      <c r="E17" s="8">
        <f t="shared" si="1"/>
        <v>0.33547250372961573</v>
      </c>
      <c r="F17" s="8">
        <f t="shared" si="1"/>
        <v>0.34411578122473352</v>
      </c>
      <c r="G17" s="8">
        <f t="shared" si="1"/>
        <v>0.34887163939647747</v>
      </c>
      <c r="H17" s="8">
        <f t="shared" si="1"/>
        <v>0.3498302464876204</v>
      </c>
      <c r="I17" s="8">
        <f t="shared" si="1"/>
        <v>0.36130594865887772</v>
      </c>
      <c r="J17" s="8">
        <f t="shared" si="1"/>
        <v>0.37085616008193473</v>
      </c>
      <c r="K17" s="8">
        <f t="shared" si="1"/>
        <v>0.37735806110929021</v>
      </c>
    </row>
    <row r="18" spans="1:11" x14ac:dyDescent="0.25">
      <c r="A18" s="1" t="s">
        <v>66</v>
      </c>
      <c r="B18" s="8">
        <f t="shared" si="1"/>
        <v>0.41946507967192287</v>
      </c>
      <c r="C18" s="8">
        <f t="shared" si="1"/>
        <v>0.43475454886122328</v>
      </c>
      <c r="D18" s="8">
        <f t="shared" si="1"/>
        <v>0.4543988279648658</v>
      </c>
      <c r="E18" s="8">
        <f t="shared" si="1"/>
        <v>0.46590616801275786</v>
      </c>
      <c r="F18" s="8">
        <f t="shared" si="1"/>
        <v>0.47565708457203987</v>
      </c>
      <c r="G18" s="8">
        <f t="shared" si="1"/>
        <v>0.49007302197737379</v>
      </c>
      <c r="H18" s="8">
        <f t="shared" si="1"/>
        <v>0.49638135195561567</v>
      </c>
      <c r="I18" s="8">
        <f t="shared" si="1"/>
        <v>0.5109686111568208</v>
      </c>
      <c r="J18" s="8">
        <f t="shared" si="1"/>
        <v>0.52724233552663358</v>
      </c>
      <c r="K18" s="8">
        <f t="shared" si="1"/>
        <v>0.53277158672930547</v>
      </c>
    </row>
    <row r="19" spans="1:11" x14ac:dyDescent="0.25">
      <c r="A19" s="1" t="s">
        <v>67</v>
      </c>
      <c r="B19" s="8">
        <f t="shared" si="1"/>
        <v>1</v>
      </c>
      <c r="C19" s="8">
        <f t="shared" si="1"/>
        <v>1</v>
      </c>
      <c r="D19" s="8">
        <f t="shared" si="1"/>
        <v>1</v>
      </c>
      <c r="E19" s="8">
        <f t="shared" si="1"/>
        <v>1</v>
      </c>
      <c r="F19" s="8">
        <f t="shared" si="1"/>
        <v>1</v>
      </c>
      <c r="G19" s="8">
        <f t="shared" si="1"/>
        <v>1</v>
      </c>
      <c r="H19" s="8">
        <f t="shared" si="1"/>
        <v>1</v>
      </c>
      <c r="I19" s="8">
        <f t="shared" si="1"/>
        <v>1</v>
      </c>
      <c r="J19" s="8">
        <f t="shared" si="1"/>
        <v>1</v>
      </c>
      <c r="K19" s="8">
        <f t="shared" si="1"/>
        <v>1</v>
      </c>
    </row>
    <row r="21" spans="1:11" ht="15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</sheetPr>
  <dimension ref="A1:F31"/>
  <sheetViews>
    <sheetView workbookViewId="0">
      <selection activeCell="A28" sqref="A28"/>
    </sheetView>
  </sheetViews>
  <sheetFormatPr defaultRowHeight="15" x14ac:dyDescent="0.25"/>
  <cols>
    <col min="1" max="1" width="38.42578125" customWidth="1"/>
    <col min="2" max="4" width="9.42578125" customWidth="1"/>
    <col min="5" max="5" width="9.7109375" customWidth="1"/>
    <col min="6" max="6" width="9.85546875" customWidth="1"/>
    <col min="7" max="7" width="13" customWidth="1"/>
    <col min="8" max="8" width="30.85546875" customWidth="1"/>
  </cols>
  <sheetData>
    <row r="1" spans="1:6" x14ac:dyDescent="0.25">
      <c r="A1" s="1" t="s">
        <v>105</v>
      </c>
    </row>
    <row r="2" spans="1:6" ht="14.25" customHeight="1" x14ac:dyDescent="0.25"/>
    <row r="3" spans="1:6" ht="51" customHeight="1" x14ac:dyDescent="0.25">
      <c r="A3" s="40" t="s">
        <v>106</v>
      </c>
      <c r="B3" s="57" t="s">
        <v>108</v>
      </c>
      <c r="C3" s="57" t="s">
        <v>107</v>
      </c>
      <c r="D3" s="57" t="s">
        <v>109</v>
      </c>
      <c r="E3" s="57" t="s">
        <v>110</v>
      </c>
      <c r="F3" s="57" t="s">
        <v>101</v>
      </c>
    </row>
    <row r="4" spans="1:6" x14ac:dyDescent="0.25">
      <c r="A4" s="22" t="s">
        <v>63</v>
      </c>
      <c r="B4" s="83">
        <v>102637</v>
      </c>
      <c r="C4" s="83">
        <v>7498</v>
      </c>
      <c r="D4" s="83">
        <v>-2724</v>
      </c>
      <c r="E4" s="83">
        <v>4774</v>
      </c>
      <c r="F4" s="23">
        <v>4.8782481632486233E-2</v>
      </c>
    </row>
    <row r="5" spans="1:6" x14ac:dyDescent="0.25">
      <c r="A5" s="55" t="s">
        <v>39</v>
      </c>
      <c r="B5" s="84">
        <v>266</v>
      </c>
      <c r="C5" s="84">
        <v>1</v>
      </c>
      <c r="D5" s="84">
        <v>0</v>
      </c>
      <c r="E5" s="84">
        <v>1</v>
      </c>
      <c r="F5" s="91">
        <v>3.7735849056603774E-3</v>
      </c>
    </row>
    <row r="6" spans="1:6" x14ac:dyDescent="0.25">
      <c r="A6" s="56" t="s">
        <v>18</v>
      </c>
      <c r="B6" s="84">
        <v>2324</v>
      </c>
      <c r="C6" s="84">
        <v>176</v>
      </c>
      <c r="D6" s="84">
        <v>-16</v>
      </c>
      <c r="E6" s="84">
        <v>160</v>
      </c>
      <c r="F6" s="91">
        <v>7.3937153419593352E-2</v>
      </c>
    </row>
    <row r="7" spans="1:6" x14ac:dyDescent="0.25">
      <c r="A7" s="56" t="s">
        <v>14</v>
      </c>
      <c r="B7" s="84">
        <v>25617</v>
      </c>
      <c r="C7" s="84">
        <v>2401</v>
      </c>
      <c r="D7" s="84">
        <v>-627</v>
      </c>
      <c r="E7" s="84">
        <v>1774</v>
      </c>
      <c r="F7" s="91">
        <v>7.4403388835297568E-2</v>
      </c>
    </row>
    <row r="8" spans="1:6" x14ac:dyDescent="0.25">
      <c r="A8" s="55" t="s">
        <v>112</v>
      </c>
      <c r="B8" s="84">
        <v>107</v>
      </c>
      <c r="C8" s="84">
        <v>0</v>
      </c>
      <c r="D8" s="84">
        <v>-3</v>
      </c>
      <c r="E8" s="84">
        <v>-3</v>
      </c>
      <c r="F8" s="91">
        <v>-2.7272727272727271E-2</v>
      </c>
    </row>
    <row r="9" spans="1:6" x14ac:dyDescent="0.25">
      <c r="A9" s="56" t="s">
        <v>16</v>
      </c>
      <c r="B9" s="84">
        <v>18674</v>
      </c>
      <c r="C9" s="84">
        <v>673</v>
      </c>
      <c r="D9" s="84">
        <v>-766</v>
      </c>
      <c r="E9" s="84">
        <v>-93</v>
      </c>
      <c r="F9" s="91">
        <v>-4.9555070069803378E-3</v>
      </c>
    </row>
    <row r="10" spans="1:6" x14ac:dyDescent="0.25">
      <c r="A10" s="56" t="s">
        <v>35</v>
      </c>
      <c r="B10" s="84">
        <v>894</v>
      </c>
      <c r="C10" s="84">
        <v>69</v>
      </c>
      <c r="D10" s="84">
        <v>-5</v>
      </c>
      <c r="E10" s="84">
        <v>64</v>
      </c>
      <c r="F10" s="91">
        <v>7.7108433734939766E-2</v>
      </c>
    </row>
    <row r="11" spans="1:6" x14ac:dyDescent="0.25">
      <c r="A11" s="56" t="s">
        <v>36</v>
      </c>
      <c r="B11" s="84">
        <v>1818</v>
      </c>
      <c r="C11" s="84">
        <v>100</v>
      </c>
      <c r="D11" s="84">
        <v>-4</v>
      </c>
      <c r="E11" s="84">
        <v>96</v>
      </c>
      <c r="F11" s="91">
        <v>5.5749128919860627E-2</v>
      </c>
    </row>
    <row r="12" spans="1:6" x14ac:dyDescent="0.25">
      <c r="A12" s="56" t="s">
        <v>4</v>
      </c>
      <c r="B12" s="84">
        <v>1921</v>
      </c>
      <c r="C12" s="84">
        <v>134</v>
      </c>
      <c r="D12" s="84">
        <v>-167</v>
      </c>
      <c r="E12" s="84">
        <v>-33</v>
      </c>
      <c r="F12" s="91">
        <v>-1.6888433981576252E-2</v>
      </c>
    </row>
    <row r="13" spans="1:6" x14ac:dyDescent="0.25">
      <c r="A13" s="56" t="s">
        <v>24</v>
      </c>
      <c r="B13" s="84">
        <v>5591</v>
      </c>
      <c r="C13" s="84">
        <v>251</v>
      </c>
      <c r="D13" s="84">
        <v>-156</v>
      </c>
      <c r="E13" s="84">
        <v>95</v>
      </c>
      <c r="F13" s="91">
        <v>1.7285298398835518E-2</v>
      </c>
    </row>
    <row r="14" spans="1:6" x14ac:dyDescent="0.25">
      <c r="A14" s="56" t="s">
        <v>17</v>
      </c>
      <c r="B14" s="84">
        <v>4411</v>
      </c>
      <c r="C14" s="84">
        <v>311</v>
      </c>
      <c r="D14" s="84">
        <v>-232</v>
      </c>
      <c r="E14" s="84">
        <v>79</v>
      </c>
      <c r="F14" s="91">
        <v>1.8236380424746075E-2</v>
      </c>
    </row>
    <row r="15" spans="1:6" x14ac:dyDescent="0.25">
      <c r="A15" s="56" t="s">
        <v>13</v>
      </c>
      <c r="B15" s="84">
        <v>29235</v>
      </c>
      <c r="C15" s="84">
        <v>2168</v>
      </c>
      <c r="D15" s="84">
        <v>-520</v>
      </c>
      <c r="E15" s="84">
        <v>1648</v>
      </c>
      <c r="F15" s="91">
        <v>5.9738282524377427E-2</v>
      </c>
    </row>
    <row r="16" spans="1:6" x14ac:dyDescent="0.25">
      <c r="A16" s="55" t="s">
        <v>21</v>
      </c>
      <c r="B16" s="84">
        <v>1276</v>
      </c>
      <c r="C16" s="84">
        <v>85</v>
      </c>
      <c r="D16" s="84">
        <v>-31</v>
      </c>
      <c r="E16" s="84">
        <v>54</v>
      </c>
      <c r="F16" s="91">
        <v>4.4189852700491E-2</v>
      </c>
    </row>
    <row r="17" spans="1:6" x14ac:dyDescent="0.25">
      <c r="A17" s="56" t="s">
        <v>10</v>
      </c>
      <c r="B17" s="84">
        <v>775</v>
      </c>
      <c r="C17" s="84">
        <v>30</v>
      </c>
      <c r="D17" s="84">
        <v>-16</v>
      </c>
      <c r="E17" s="84">
        <v>14</v>
      </c>
      <c r="F17" s="91">
        <v>1.8396846254927726E-2</v>
      </c>
    </row>
    <row r="18" spans="1:6" x14ac:dyDescent="0.25">
      <c r="A18" s="56" t="s">
        <v>29</v>
      </c>
      <c r="B18" s="84">
        <v>1152</v>
      </c>
      <c r="C18" s="84">
        <v>28</v>
      </c>
      <c r="D18" s="84">
        <v>-61</v>
      </c>
      <c r="E18" s="84">
        <v>-33</v>
      </c>
      <c r="F18" s="91">
        <v>-2.7848101265822784E-2</v>
      </c>
    </row>
    <row r="19" spans="1:6" x14ac:dyDescent="0.25">
      <c r="A19" s="56" t="s">
        <v>12</v>
      </c>
      <c r="B19" s="84">
        <v>4811</v>
      </c>
      <c r="C19" s="84">
        <v>612</v>
      </c>
      <c r="D19" s="84">
        <v>-60</v>
      </c>
      <c r="E19" s="84">
        <v>552</v>
      </c>
      <c r="F19" s="91">
        <v>0.12960788917586288</v>
      </c>
    </row>
    <row r="20" spans="1:6" x14ac:dyDescent="0.25">
      <c r="A20" s="56" t="s">
        <v>11</v>
      </c>
      <c r="B20" s="84">
        <v>3429</v>
      </c>
      <c r="C20" s="84">
        <v>457</v>
      </c>
      <c r="D20" s="84">
        <v>-58</v>
      </c>
      <c r="E20" s="84">
        <v>399</v>
      </c>
      <c r="F20" s="91">
        <v>0.13168316831683169</v>
      </c>
    </row>
    <row r="21" spans="1:6" x14ac:dyDescent="0.25">
      <c r="A21" s="56" t="s">
        <v>38</v>
      </c>
      <c r="B21" s="84">
        <v>336</v>
      </c>
      <c r="C21" s="84">
        <v>2</v>
      </c>
      <c r="D21" s="84">
        <v>-2</v>
      </c>
      <c r="E21" s="84">
        <v>0</v>
      </c>
      <c r="F21" s="91">
        <v>0</v>
      </c>
    </row>
    <row r="22" spans="1:6" x14ac:dyDescent="0.25">
      <c r="A22" s="28" t="s">
        <v>6</v>
      </c>
      <c r="B22" s="83">
        <v>117034</v>
      </c>
      <c r="C22" s="83">
        <v>13795</v>
      </c>
      <c r="D22" s="83">
        <v>-6127</v>
      </c>
      <c r="E22" s="83">
        <v>7668</v>
      </c>
      <c r="F22" s="23">
        <v>7.0113197885997472E-2</v>
      </c>
    </row>
    <row r="23" spans="1:6" x14ac:dyDescent="0.25">
      <c r="A23" s="56" t="s">
        <v>34</v>
      </c>
      <c r="B23" s="85">
        <v>6251</v>
      </c>
      <c r="C23" s="85">
        <v>1708</v>
      </c>
      <c r="D23" s="85">
        <v>-164</v>
      </c>
      <c r="E23" s="85">
        <v>1544</v>
      </c>
      <c r="F23" s="91">
        <v>0.32802209475249627</v>
      </c>
    </row>
    <row r="24" spans="1:6" x14ac:dyDescent="0.25">
      <c r="A24" s="56" t="s">
        <v>28</v>
      </c>
      <c r="B24" s="85">
        <v>17782</v>
      </c>
      <c r="C24" s="85">
        <v>1187</v>
      </c>
      <c r="D24" s="85">
        <v>-853</v>
      </c>
      <c r="E24" s="85">
        <v>334</v>
      </c>
      <c r="F24" s="91">
        <v>1.9142595139844107E-2</v>
      </c>
    </row>
    <row r="25" spans="1:6" x14ac:dyDescent="0.25">
      <c r="A25" s="56" t="s">
        <v>25</v>
      </c>
      <c r="B25" s="85">
        <v>13778</v>
      </c>
      <c r="C25" s="85">
        <v>1743</v>
      </c>
      <c r="D25" s="85">
        <v>-509</v>
      </c>
      <c r="E25" s="85">
        <v>1234</v>
      </c>
      <c r="F25" s="91">
        <v>9.8373724489795922E-2</v>
      </c>
    </row>
    <row r="26" spans="1:6" x14ac:dyDescent="0.25">
      <c r="A26" s="56" t="s">
        <v>23</v>
      </c>
      <c r="B26" s="85">
        <v>32671</v>
      </c>
      <c r="C26" s="85">
        <v>4276</v>
      </c>
      <c r="D26" s="85">
        <v>-1838</v>
      </c>
      <c r="E26" s="85">
        <v>2438</v>
      </c>
      <c r="F26" s="91">
        <v>8.0640359871663417E-2</v>
      </c>
    </row>
    <row r="27" spans="1:6" x14ac:dyDescent="0.25">
      <c r="A27" s="56" t="s">
        <v>32</v>
      </c>
      <c r="B27" s="85">
        <v>25243</v>
      </c>
      <c r="C27" s="85">
        <v>1879</v>
      </c>
      <c r="D27" s="85">
        <v>-1657</v>
      </c>
      <c r="E27" s="85">
        <v>222</v>
      </c>
      <c r="F27" s="91">
        <v>8.8725470604692058E-3</v>
      </c>
    </row>
    <row r="28" spans="1:6" x14ac:dyDescent="0.25">
      <c r="A28" s="56" t="s">
        <v>7</v>
      </c>
      <c r="B28" s="85">
        <v>5952</v>
      </c>
      <c r="C28" s="85">
        <v>869</v>
      </c>
      <c r="D28" s="85">
        <v>-93</v>
      </c>
      <c r="E28" s="85">
        <v>776</v>
      </c>
      <c r="F28" s="91">
        <v>0.14992272024729522</v>
      </c>
    </row>
    <row r="29" spans="1:6" x14ac:dyDescent="0.25">
      <c r="A29" s="56" t="s">
        <v>30</v>
      </c>
      <c r="B29" s="85">
        <v>12711</v>
      </c>
      <c r="C29" s="85">
        <v>1768</v>
      </c>
      <c r="D29" s="85">
        <v>-700</v>
      </c>
      <c r="E29" s="85">
        <v>1068</v>
      </c>
      <c r="F29" s="91">
        <v>9.1728935841278017E-2</v>
      </c>
    </row>
    <row r="30" spans="1:6" x14ac:dyDescent="0.25">
      <c r="A30" s="56" t="s">
        <v>27</v>
      </c>
      <c r="B30" s="85">
        <v>2646</v>
      </c>
      <c r="C30" s="85">
        <v>365</v>
      </c>
      <c r="D30" s="85">
        <v>-313</v>
      </c>
      <c r="E30" s="85">
        <v>52</v>
      </c>
      <c r="F30" s="91">
        <v>2.0046260601387818E-2</v>
      </c>
    </row>
    <row r="31" spans="1:6" x14ac:dyDescent="0.25">
      <c r="A31" s="28" t="s">
        <v>111</v>
      </c>
      <c r="B31" s="83">
        <v>219671</v>
      </c>
      <c r="C31" s="83">
        <v>21293</v>
      </c>
      <c r="D31" s="83">
        <v>-8851</v>
      </c>
      <c r="E31" s="83">
        <v>12442</v>
      </c>
      <c r="F31" s="23">
        <v>6.0039859286103781E-2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70E7-0407-4DEC-9E54-9554A90BEABC}">
  <sheetPr>
    <tabColor theme="4"/>
  </sheetPr>
  <dimension ref="A1:M6"/>
  <sheetViews>
    <sheetView workbookViewId="0">
      <selection activeCell="A28" sqref="A28"/>
    </sheetView>
  </sheetViews>
  <sheetFormatPr defaultRowHeight="15" x14ac:dyDescent="0.25"/>
  <cols>
    <col min="1" max="1" width="64.7109375" customWidth="1"/>
    <col min="2" max="11" width="11.5703125" bestFit="1" customWidth="1"/>
    <col min="12" max="12" width="10.5703125" bestFit="1" customWidth="1"/>
  </cols>
  <sheetData>
    <row r="1" spans="1:13" x14ac:dyDescent="0.25">
      <c r="A1" s="1" t="s">
        <v>92</v>
      </c>
    </row>
    <row r="2" spans="1:13" x14ac:dyDescent="0.25">
      <c r="B2">
        <v>2009</v>
      </c>
      <c r="C2">
        <v>2010</v>
      </c>
      <c r="D2">
        <v>2011</v>
      </c>
      <c r="E2">
        <v>2012</v>
      </c>
      <c r="F2">
        <v>2013</v>
      </c>
      <c r="G2">
        <v>2014</v>
      </c>
      <c r="H2">
        <v>2015</v>
      </c>
      <c r="I2">
        <v>2016</v>
      </c>
      <c r="J2">
        <v>2017</v>
      </c>
      <c r="K2">
        <v>2018</v>
      </c>
      <c r="L2" t="s">
        <v>121</v>
      </c>
      <c r="M2" t="s">
        <v>117</v>
      </c>
    </row>
    <row r="3" spans="1:13" x14ac:dyDescent="0.25">
      <c r="A3" t="s">
        <v>5</v>
      </c>
      <c r="B3" s="9">
        <v>101326</v>
      </c>
      <c r="C3" s="9">
        <v>98418</v>
      </c>
      <c r="D3" s="9">
        <v>100250</v>
      </c>
      <c r="E3" s="9">
        <v>104358</v>
      </c>
      <c r="F3" s="9">
        <v>109061</v>
      </c>
      <c r="G3" s="9">
        <v>116470</v>
      </c>
      <c r="H3" s="9">
        <v>125954</v>
      </c>
      <c r="I3" s="9">
        <v>135744</v>
      </c>
      <c r="J3" s="9">
        <v>146516</v>
      </c>
      <c r="K3" s="9">
        <v>155324</v>
      </c>
      <c r="L3" s="9">
        <v>7920</v>
      </c>
      <c r="M3" s="8">
        <f>K3/$K$6</f>
        <v>0.38208206238315456</v>
      </c>
    </row>
    <row r="4" spans="1:13" x14ac:dyDescent="0.25">
      <c r="A4" t="s">
        <v>128</v>
      </c>
      <c r="B4" s="9">
        <v>125563</v>
      </c>
      <c r="C4" s="9">
        <v>123819</v>
      </c>
      <c r="D4" s="9">
        <v>125015</v>
      </c>
      <c r="E4" s="9">
        <v>128454</v>
      </c>
      <c r="F4" s="9">
        <v>131937</v>
      </c>
      <c r="G4" s="9">
        <v>139311</v>
      </c>
      <c r="H4" s="9">
        <v>148733</v>
      </c>
      <c r="I4" s="9">
        <v>156288</v>
      </c>
      <c r="J4" s="9">
        <v>162291</v>
      </c>
      <c r="K4" s="9">
        <v>170181</v>
      </c>
      <c r="L4" s="9">
        <v>5621</v>
      </c>
      <c r="M4" s="8">
        <f t="shared" ref="M4:M6" si="0">K4/$K$6</f>
        <v>0.41862884974908982</v>
      </c>
    </row>
    <row r="5" spans="1:13" x14ac:dyDescent="0.25">
      <c r="A5" t="s">
        <v>133</v>
      </c>
      <c r="B5" s="9">
        <v>59223</v>
      </c>
      <c r="C5" s="9">
        <v>57933</v>
      </c>
      <c r="D5" s="9">
        <v>59037</v>
      </c>
      <c r="E5" s="9">
        <v>59900</v>
      </c>
      <c r="F5" s="9">
        <v>61587</v>
      </c>
      <c r="G5" s="9">
        <v>64372</v>
      </c>
      <c r="H5" s="9">
        <v>67658</v>
      </c>
      <c r="I5" s="9">
        <v>71231</v>
      </c>
      <c r="J5" s="9">
        <v>76434</v>
      </c>
      <c r="K5" s="9">
        <v>81015</v>
      </c>
      <c r="L5" s="9">
        <v>4260</v>
      </c>
      <c r="M5" s="8">
        <f t="shared" si="0"/>
        <v>0.19928908786775559</v>
      </c>
    </row>
    <row r="6" spans="1:13" x14ac:dyDescent="0.25">
      <c r="A6" t="s">
        <v>87</v>
      </c>
      <c r="B6" s="9">
        <v>286112</v>
      </c>
      <c r="C6" s="9">
        <v>280170</v>
      </c>
      <c r="D6" s="9">
        <v>284302</v>
      </c>
      <c r="E6" s="9">
        <v>292712</v>
      </c>
      <c r="F6" s="9">
        <v>302585</v>
      </c>
      <c r="G6" s="9">
        <v>320153</v>
      </c>
      <c r="H6" s="9">
        <v>342345</v>
      </c>
      <c r="I6" s="9">
        <v>363263</v>
      </c>
      <c r="J6" s="9">
        <v>385241</v>
      </c>
      <c r="K6" s="9">
        <v>406520</v>
      </c>
      <c r="L6" s="9">
        <v>17801</v>
      </c>
      <c r="M6" s="8">
        <f t="shared" si="0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2DB0-F93E-4CBA-9B55-2A0D3B19B72C}">
  <sheetPr>
    <tabColor theme="4"/>
  </sheetPr>
  <dimension ref="A1:K6"/>
  <sheetViews>
    <sheetView workbookViewId="0">
      <selection activeCell="C28" sqref="C28"/>
    </sheetView>
  </sheetViews>
  <sheetFormatPr defaultRowHeight="15" x14ac:dyDescent="0.25"/>
  <cols>
    <col min="1" max="1" width="12.140625" customWidth="1"/>
    <col min="2" max="11" width="11.5703125" bestFit="1" customWidth="1"/>
  </cols>
  <sheetData>
    <row r="1" spans="1:11" x14ac:dyDescent="0.25">
      <c r="A1" t="s">
        <v>120</v>
      </c>
    </row>
    <row r="3" spans="1:11" x14ac:dyDescent="0.25">
      <c r="B3">
        <v>2009</v>
      </c>
      <c r="C3">
        <v>2010</v>
      </c>
      <c r="D3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>
        <v>2017</v>
      </c>
      <c r="K3">
        <v>2018</v>
      </c>
    </row>
    <row r="4" spans="1:11" x14ac:dyDescent="0.25">
      <c r="A4" s="109" t="s">
        <v>2</v>
      </c>
      <c r="B4" s="110">
        <v>182592</v>
      </c>
      <c r="C4" s="110">
        <v>175286</v>
      </c>
      <c r="D4" s="110">
        <v>174056</v>
      </c>
      <c r="E4" s="110">
        <v>176856</v>
      </c>
      <c r="F4" s="110">
        <v>179983</v>
      </c>
      <c r="G4" s="110">
        <v>186616</v>
      </c>
      <c r="H4" s="110">
        <v>198146</v>
      </c>
      <c r="I4" s="110">
        <v>206552</v>
      </c>
      <c r="J4" s="110">
        <v>215331</v>
      </c>
      <c r="K4" s="110">
        <v>226758</v>
      </c>
    </row>
    <row r="5" spans="1:11" x14ac:dyDescent="0.25">
      <c r="A5" s="109" t="s">
        <v>6</v>
      </c>
      <c r="B5" s="110">
        <v>103520</v>
      </c>
      <c r="C5" s="110">
        <v>104884</v>
      </c>
      <c r="D5" s="110">
        <v>110246</v>
      </c>
      <c r="E5" s="110">
        <v>115856</v>
      </c>
      <c r="F5" s="110">
        <v>122602</v>
      </c>
      <c r="G5" s="110">
        <v>133537</v>
      </c>
      <c r="H5" s="110">
        <v>144199</v>
      </c>
      <c r="I5" s="110">
        <v>156711</v>
      </c>
      <c r="J5" s="110">
        <v>169910</v>
      </c>
      <c r="K5" s="110">
        <v>179762</v>
      </c>
    </row>
    <row r="6" spans="1:11" x14ac:dyDescent="0.25">
      <c r="A6" s="109" t="s">
        <v>80</v>
      </c>
      <c r="B6" s="110">
        <v>286112</v>
      </c>
      <c r="C6" s="110">
        <v>280170</v>
      </c>
      <c r="D6" s="110">
        <v>284302</v>
      </c>
      <c r="E6" s="110">
        <v>292712</v>
      </c>
      <c r="F6" s="110">
        <v>302585</v>
      </c>
      <c r="G6" s="110">
        <v>320153</v>
      </c>
      <c r="H6" s="110">
        <v>342345</v>
      </c>
      <c r="I6" s="110">
        <v>363263</v>
      </c>
      <c r="J6" s="110">
        <v>385241</v>
      </c>
      <c r="K6" s="110">
        <v>406520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85A5-FFCA-4F27-A0EB-7274A2A417DE}">
  <sheetPr>
    <tabColor theme="9"/>
  </sheetPr>
  <dimension ref="A1:S16"/>
  <sheetViews>
    <sheetView workbookViewId="0">
      <selection activeCell="F33" sqref="F33"/>
    </sheetView>
  </sheetViews>
  <sheetFormatPr defaultRowHeight="15" x14ac:dyDescent="0.25"/>
  <cols>
    <col min="1" max="1" width="11.5703125" customWidth="1"/>
    <col min="2" max="10" width="9" bestFit="1" customWidth="1"/>
    <col min="11" max="11" width="9.85546875" customWidth="1"/>
    <col min="12" max="12" width="8.28515625" customWidth="1"/>
  </cols>
  <sheetData>
    <row r="1" spans="1:19" x14ac:dyDescent="0.25">
      <c r="A1" s="1" t="s">
        <v>74</v>
      </c>
    </row>
    <row r="3" spans="1:19" ht="45" x14ac:dyDescent="0.25">
      <c r="A3" s="43"/>
      <c r="B3" s="45">
        <v>2009</v>
      </c>
      <c r="C3" s="45">
        <v>2010</v>
      </c>
      <c r="D3" s="45">
        <v>2011</v>
      </c>
      <c r="E3" s="45">
        <v>2012</v>
      </c>
      <c r="F3" s="45">
        <v>2013</v>
      </c>
      <c r="G3" s="45">
        <v>2014</v>
      </c>
      <c r="H3" s="45">
        <v>2015</v>
      </c>
      <c r="I3" s="45">
        <v>2016</v>
      </c>
      <c r="J3" s="45">
        <v>2017</v>
      </c>
      <c r="K3" s="45">
        <v>2018</v>
      </c>
      <c r="L3" s="46" t="s">
        <v>75</v>
      </c>
      <c r="M3" s="46" t="s">
        <v>124</v>
      </c>
      <c r="N3" s="46" t="s">
        <v>76</v>
      </c>
      <c r="O3" s="46" t="s">
        <v>125</v>
      </c>
      <c r="P3" s="46" t="s">
        <v>77</v>
      </c>
      <c r="Q3" s="46" t="s">
        <v>126</v>
      </c>
      <c r="R3" s="46" t="s">
        <v>119</v>
      </c>
      <c r="S3" s="46" t="s">
        <v>127</v>
      </c>
    </row>
    <row r="4" spans="1:19" x14ac:dyDescent="0.25">
      <c r="A4" s="43" t="s">
        <v>0</v>
      </c>
      <c r="B4" s="72">
        <v>144844</v>
      </c>
      <c r="C4" s="72">
        <v>144102</v>
      </c>
      <c r="D4" s="72">
        <v>148801</v>
      </c>
      <c r="E4" s="72">
        <v>155512</v>
      </c>
      <c r="F4" s="72">
        <v>160786</v>
      </c>
      <c r="G4" s="72">
        <v>169538</v>
      </c>
      <c r="H4" s="72">
        <v>181145</v>
      </c>
      <c r="I4" s="72">
        <v>194464</v>
      </c>
      <c r="J4" s="72">
        <v>206994</v>
      </c>
      <c r="K4" s="72">
        <v>219672</v>
      </c>
      <c r="L4" s="49">
        <f>K4-J4</f>
        <v>12678</v>
      </c>
      <c r="M4" s="47">
        <f>L4/J4</f>
        <v>6.1248152120351312E-2</v>
      </c>
      <c r="N4" s="96">
        <f>K4-B4</f>
        <v>74828</v>
      </c>
      <c r="O4" s="47">
        <f>N4/B4</f>
        <v>0.51661097456573968</v>
      </c>
      <c r="P4" s="96">
        <f>K4-D4</f>
        <v>70871</v>
      </c>
      <c r="Q4" s="47">
        <f>P4/D4</f>
        <v>0.47628040134138883</v>
      </c>
      <c r="R4" s="96">
        <f>K4-C4</f>
        <v>75570</v>
      </c>
      <c r="S4" s="47">
        <f>R4/C4</f>
        <v>0.52442020235666398</v>
      </c>
    </row>
    <row r="5" spans="1:19" x14ac:dyDescent="0.25">
      <c r="A5" s="43" t="s">
        <v>33</v>
      </c>
      <c r="B5" s="72">
        <v>141268</v>
      </c>
      <c r="C5" s="72">
        <v>136068</v>
      </c>
      <c r="D5" s="72">
        <v>135501</v>
      </c>
      <c r="E5" s="72">
        <v>137200</v>
      </c>
      <c r="F5" s="72">
        <v>141799</v>
      </c>
      <c r="G5" s="72">
        <v>150615</v>
      </c>
      <c r="H5" s="72">
        <v>161200</v>
      </c>
      <c r="I5" s="72">
        <v>168799</v>
      </c>
      <c r="J5" s="72">
        <v>178247</v>
      </c>
      <c r="K5" s="72">
        <v>186848</v>
      </c>
      <c r="L5" s="49">
        <f t="shared" ref="L5" si="0">K5-J5</f>
        <v>8601</v>
      </c>
      <c r="M5" s="47">
        <f t="shared" ref="M5:M6" si="1">L5/J5</f>
        <v>4.8253266534640134E-2</v>
      </c>
      <c r="N5" s="96">
        <f>K5-B5</f>
        <v>45580</v>
      </c>
      <c r="O5" s="47">
        <f t="shared" ref="O5" si="2">N5/B5</f>
        <v>0.3226491491349775</v>
      </c>
      <c r="P5" s="96">
        <f t="shared" ref="P5:P6" si="3">K5-D5</f>
        <v>51347</v>
      </c>
      <c r="Q5" s="47">
        <f t="shared" ref="Q5:Q6" si="4">P5/D5</f>
        <v>0.37894185282765441</v>
      </c>
      <c r="R5" s="96">
        <f t="shared" ref="R5:R6" si="5">K5-C5</f>
        <v>50780</v>
      </c>
      <c r="S5" s="47">
        <f t="shared" ref="S5:S6" si="6">R5/C5</f>
        <v>0.37319575506364466</v>
      </c>
    </row>
    <row r="6" spans="1:19" x14ac:dyDescent="0.25">
      <c r="A6" s="43" t="s">
        <v>41</v>
      </c>
      <c r="B6" s="70">
        <f>B4+B5</f>
        <v>286112</v>
      </c>
      <c r="C6" s="70">
        <f t="shared" ref="C6:L6" si="7">C4+C5</f>
        <v>280170</v>
      </c>
      <c r="D6" s="70">
        <f t="shared" si="7"/>
        <v>284302</v>
      </c>
      <c r="E6" s="70">
        <f t="shared" si="7"/>
        <v>292712</v>
      </c>
      <c r="F6" s="70">
        <f t="shared" si="7"/>
        <v>302585</v>
      </c>
      <c r="G6" s="70">
        <f t="shared" si="7"/>
        <v>320153</v>
      </c>
      <c r="H6" s="70">
        <f t="shared" si="7"/>
        <v>342345</v>
      </c>
      <c r="I6" s="70">
        <f t="shared" si="7"/>
        <v>363263</v>
      </c>
      <c r="J6" s="70">
        <f t="shared" si="7"/>
        <v>385241</v>
      </c>
      <c r="K6" s="70">
        <f t="shared" si="7"/>
        <v>406520</v>
      </c>
      <c r="L6" s="48">
        <f t="shared" si="7"/>
        <v>21279</v>
      </c>
      <c r="M6" s="47">
        <f t="shared" si="1"/>
        <v>5.5235553848110665E-2</v>
      </c>
      <c r="N6" s="96">
        <f>K6-B6</f>
        <v>120408</v>
      </c>
      <c r="O6" s="47">
        <f>N6/B6</f>
        <v>0.42084218767475673</v>
      </c>
      <c r="P6" s="96">
        <f t="shared" si="3"/>
        <v>122218</v>
      </c>
      <c r="Q6" s="47">
        <f t="shared" si="4"/>
        <v>0.42988793606798403</v>
      </c>
      <c r="R6" s="96">
        <f t="shared" si="5"/>
        <v>126350</v>
      </c>
      <c r="S6" s="47">
        <f t="shared" si="6"/>
        <v>0.450976193025663</v>
      </c>
    </row>
    <row r="9" spans="1:19" x14ac:dyDescent="0.25">
      <c r="A9" s="4" t="s">
        <v>0</v>
      </c>
      <c r="B9" s="24">
        <f>B4/B6</f>
        <v>0.50624930097304555</v>
      </c>
      <c r="C9" s="24">
        <f>C4/C6</f>
        <v>0.51433772352500273</v>
      </c>
      <c r="D9" s="24">
        <f t="shared" ref="D9:K9" si="8">D4/D6</f>
        <v>0.52339061983383861</v>
      </c>
      <c r="E9" s="24">
        <f t="shared" si="8"/>
        <v>0.53127989286397548</v>
      </c>
      <c r="F9" s="24">
        <f t="shared" si="8"/>
        <v>0.53137465505560422</v>
      </c>
      <c r="G9" s="24">
        <f t="shared" si="8"/>
        <v>0.52955305744440939</v>
      </c>
      <c r="H9" s="24">
        <f t="shared" si="8"/>
        <v>0.52912997122785499</v>
      </c>
      <c r="I9" s="24">
        <f t="shared" si="8"/>
        <v>0.53532564560662665</v>
      </c>
      <c r="J9" s="24">
        <f t="shared" si="8"/>
        <v>0.53731041088565334</v>
      </c>
      <c r="K9" s="24">
        <f t="shared" si="8"/>
        <v>0.54037193742005318</v>
      </c>
    </row>
    <row r="10" spans="1:19" x14ac:dyDescent="0.25">
      <c r="A10" s="4" t="s">
        <v>33</v>
      </c>
      <c r="B10" s="24">
        <f>B5/B6</f>
        <v>0.49375069902695445</v>
      </c>
      <c r="C10" s="24">
        <f t="shared" ref="C10:K10" si="9">C5/C6</f>
        <v>0.48566227647499732</v>
      </c>
      <c r="D10" s="24">
        <f t="shared" si="9"/>
        <v>0.47660938016616133</v>
      </c>
      <c r="E10" s="24">
        <f t="shared" si="9"/>
        <v>0.46872010713602447</v>
      </c>
      <c r="F10" s="24">
        <f t="shared" si="9"/>
        <v>0.46862534494439578</v>
      </c>
      <c r="G10" s="24">
        <f t="shared" si="9"/>
        <v>0.47044694255559061</v>
      </c>
      <c r="H10" s="24">
        <f t="shared" si="9"/>
        <v>0.47087002877214507</v>
      </c>
      <c r="I10" s="24">
        <f t="shared" si="9"/>
        <v>0.4646743543933734</v>
      </c>
      <c r="J10" s="24">
        <f t="shared" si="9"/>
        <v>0.4626895891143466</v>
      </c>
      <c r="K10" s="24">
        <f t="shared" si="9"/>
        <v>0.45962806257994687</v>
      </c>
    </row>
    <row r="11" spans="1:19" x14ac:dyDescent="0.25">
      <c r="A11" s="32"/>
      <c r="K11" s="11"/>
    </row>
    <row r="12" spans="1:19" x14ac:dyDescent="0.25">
      <c r="M12" s="14"/>
      <c r="N12" s="14"/>
      <c r="O12" s="73"/>
    </row>
    <row r="13" spans="1:19" x14ac:dyDescent="0.25">
      <c r="M13" s="8"/>
    </row>
    <row r="15" spans="1:19" x14ac:dyDescent="0.25">
      <c r="A15" s="33"/>
      <c r="M15" s="73"/>
    </row>
    <row r="16" spans="1:19" x14ac:dyDescent="0.25">
      <c r="M16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4600-E298-486F-9D1E-8E9410BEC431}">
  <sheetPr>
    <tabColor theme="9"/>
  </sheetPr>
  <dimension ref="A1:N23"/>
  <sheetViews>
    <sheetView workbookViewId="0">
      <selection activeCell="G33" sqref="G33"/>
    </sheetView>
  </sheetViews>
  <sheetFormatPr defaultRowHeight="15" x14ac:dyDescent="0.25"/>
  <cols>
    <col min="1" max="1" width="15.140625" customWidth="1"/>
    <col min="2" max="2" width="11.7109375" customWidth="1"/>
    <col min="3" max="3" width="8" bestFit="1" customWidth="1"/>
    <col min="4" max="4" width="8.28515625" customWidth="1"/>
    <col min="5" max="5" width="8.42578125" customWidth="1"/>
    <col min="6" max="7" width="8" bestFit="1" customWidth="1"/>
    <col min="8" max="8" width="7.7109375" customWidth="1"/>
    <col min="9" max="9" width="8.140625" customWidth="1"/>
    <col min="10" max="10" width="8" bestFit="1" customWidth="1"/>
    <col min="11" max="11" width="8.140625" customWidth="1"/>
  </cols>
  <sheetData>
    <row r="1" spans="1:14" x14ac:dyDescent="0.25">
      <c r="A1" s="1" t="s">
        <v>78</v>
      </c>
    </row>
    <row r="2" spans="1:14" x14ac:dyDescent="0.25">
      <c r="A2" s="13"/>
      <c r="B2" s="13"/>
      <c r="C2" s="13"/>
      <c r="D2" s="13"/>
      <c r="K2" s="13"/>
    </row>
    <row r="3" spans="1:14" s="1" customFormat="1" x14ac:dyDescent="0.25">
      <c r="A3" s="44"/>
      <c r="B3" s="44">
        <v>2009</v>
      </c>
      <c r="C3" s="44">
        <v>2010</v>
      </c>
      <c r="D3" s="44">
        <v>2011</v>
      </c>
      <c r="E3" s="44">
        <v>2012</v>
      </c>
      <c r="F3" s="44">
        <v>2013</v>
      </c>
      <c r="G3" s="44">
        <v>2014</v>
      </c>
      <c r="H3" s="44">
        <v>2015</v>
      </c>
      <c r="I3" s="44">
        <v>2016</v>
      </c>
      <c r="J3" s="44">
        <v>2017</v>
      </c>
      <c r="K3" s="44">
        <v>2018</v>
      </c>
      <c r="L3"/>
      <c r="M3"/>
      <c r="N3"/>
    </row>
    <row r="4" spans="1:14" x14ac:dyDescent="0.25">
      <c r="A4" s="43" t="s">
        <v>0</v>
      </c>
      <c r="B4" s="72">
        <v>13706</v>
      </c>
      <c r="C4" s="72">
        <v>16246</v>
      </c>
      <c r="D4" s="72">
        <v>17549</v>
      </c>
      <c r="E4" s="72">
        <v>18348</v>
      </c>
      <c r="F4" s="72">
        <v>20386</v>
      </c>
      <c r="G4" s="72">
        <v>19141</v>
      </c>
      <c r="H4" s="72">
        <v>20151</v>
      </c>
      <c r="I4" s="72">
        <v>20311</v>
      </c>
      <c r="J4" s="72">
        <v>19814</v>
      </c>
      <c r="K4" s="72">
        <v>21416</v>
      </c>
      <c r="M4" s="8"/>
    </row>
    <row r="5" spans="1:14" x14ac:dyDescent="0.25">
      <c r="A5" s="43" t="s">
        <v>33</v>
      </c>
      <c r="B5" s="72">
        <v>17467</v>
      </c>
      <c r="C5" s="72">
        <v>19202</v>
      </c>
      <c r="D5" s="72">
        <v>19978</v>
      </c>
      <c r="E5" s="72">
        <v>19587</v>
      </c>
      <c r="F5" s="72">
        <v>21425</v>
      </c>
      <c r="G5" s="72">
        <v>24221</v>
      </c>
      <c r="H5" s="72">
        <v>25571</v>
      </c>
      <c r="I5" s="72">
        <v>25776</v>
      </c>
      <c r="J5" s="72">
        <v>27186</v>
      </c>
      <c r="K5" s="72">
        <v>26633</v>
      </c>
      <c r="M5" s="73"/>
    </row>
    <row r="6" spans="1:14" s="13" customFormat="1" x14ac:dyDescent="0.25">
      <c r="A6" s="43" t="s">
        <v>79</v>
      </c>
      <c r="B6" s="70">
        <f>B4+B5</f>
        <v>31173</v>
      </c>
      <c r="C6" s="70">
        <f t="shared" ref="C6:K6" si="0">C4+C5</f>
        <v>35448</v>
      </c>
      <c r="D6" s="70">
        <f t="shared" si="0"/>
        <v>37527</v>
      </c>
      <c r="E6" s="70">
        <f t="shared" si="0"/>
        <v>37935</v>
      </c>
      <c r="F6" s="70">
        <f t="shared" si="0"/>
        <v>41811</v>
      </c>
      <c r="G6" s="70">
        <f t="shared" si="0"/>
        <v>43362</v>
      </c>
      <c r="H6" s="70">
        <f t="shared" si="0"/>
        <v>45722</v>
      </c>
      <c r="I6" s="70">
        <f t="shared" si="0"/>
        <v>46087</v>
      </c>
      <c r="J6" s="70">
        <f t="shared" si="0"/>
        <v>47000</v>
      </c>
      <c r="K6" s="70">
        <f t="shared" si="0"/>
        <v>48049</v>
      </c>
      <c r="M6" s="108"/>
    </row>
    <row r="7" spans="1:14" s="13" customFormat="1" x14ac:dyDescent="0.25"/>
    <row r="8" spans="1:14" x14ac:dyDescent="0.25">
      <c r="A8" s="4" t="s">
        <v>0</v>
      </c>
      <c r="B8" s="24">
        <f>B4/B6</f>
        <v>0.439675360087255</v>
      </c>
      <c r="C8" s="24">
        <f>C4/C6</f>
        <v>0.45830512299706611</v>
      </c>
      <c r="D8" s="24">
        <f t="shared" ref="D8:K8" si="1">D4/D6</f>
        <v>0.46763663495616492</v>
      </c>
      <c r="E8" s="24">
        <f t="shared" si="1"/>
        <v>0.48366943455911426</v>
      </c>
      <c r="F8" s="24">
        <f t="shared" si="1"/>
        <v>0.48757504006122793</v>
      </c>
      <c r="G8" s="24">
        <f t="shared" si="1"/>
        <v>0.44142336608090033</v>
      </c>
      <c r="H8" s="24">
        <f t="shared" si="1"/>
        <v>0.44072875202309608</v>
      </c>
      <c r="I8" s="24">
        <f t="shared" si="1"/>
        <v>0.44070996159437587</v>
      </c>
      <c r="J8" s="24">
        <f t="shared" si="1"/>
        <v>0.4215744680851064</v>
      </c>
      <c r="K8" s="24">
        <f t="shared" si="1"/>
        <v>0.44571166933755124</v>
      </c>
    </row>
    <row r="9" spans="1:14" x14ac:dyDescent="0.25">
      <c r="A9" s="4" t="s">
        <v>33</v>
      </c>
      <c r="B9" s="24">
        <f>B5/B6</f>
        <v>0.56032463991274495</v>
      </c>
      <c r="C9" s="24">
        <f>C5/C6</f>
        <v>0.54169487700293384</v>
      </c>
      <c r="D9" s="24">
        <f t="shared" ref="D9:K9" si="2">D5/D6</f>
        <v>0.53236336504383508</v>
      </c>
      <c r="E9" s="24">
        <f t="shared" si="2"/>
        <v>0.51633056544088574</v>
      </c>
      <c r="F9" s="24">
        <f t="shared" si="2"/>
        <v>0.51242495993877213</v>
      </c>
      <c r="G9" s="24">
        <f t="shared" si="2"/>
        <v>0.55857663391909962</v>
      </c>
      <c r="H9" s="24">
        <f t="shared" si="2"/>
        <v>0.55927124797690386</v>
      </c>
      <c r="I9" s="24">
        <f t="shared" si="2"/>
        <v>0.55929003840562419</v>
      </c>
      <c r="J9" s="24">
        <f t="shared" si="2"/>
        <v>0.57842553191489365</v>
      </c>
      <c r="K9" s="24">
        <f t="shared" si="2"/>
        <v>0.55428833066244876</v>
      </c>
    </row>
    <row r="19" spans="2:3" x14ac:dyDescent="0.25">
      <c r="C19" s="33"/>
    </row>
    <row r="23" spans="2:3" x14ac:dyDescent="0.25">
      <c r="B23" s="7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BD71-2EEA-4A03-B678-0836E0EE6A2E}">
  <sheetPr>
    <tabColor theme="9"/>
  </sheetPr>
  <dimension ref="A1:K19"/>
  <sheetViews>
    <sheetView workbookViewId="0">
      <selection activeCell="M27" sqref="M27"/>
    </sheetView>
  </sheetViews>
  <sheetFormatPr defaultRowHeight="15" x14ac:dyDescent="0.25"/>
  <cols>
    <col min="1" max="1" width="12.28515625" customWidth="1"/>
    <col min="2" max="2" width="11.5703125" bestFit="1" customWidth="1"/>
    <col min="3" max="10" width="9" bestFit="1" customWidth="1"/>
    <col min="11" max="11" width="9" customWidth="1"/>
    <col min="15" max="15" width="7.28515625" customWidth="1"/>
  </cols>
  <sheetData>
    <row r="1" spans="1:11" x14ac:dyDescent="0.25">
      <c r="A1" s="1" t="s">
        <v>120</v>
      </c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43"/>
      <c r="B3" s="44">
        <v>2009</v>
      </c>
      <c r="C3" s="44">
        <v>2010</v>
      </c>
      <c r="D3" s="44">
        <v>2011</v>
      </c>
      <c r="E3" s="44">
        <v>2012</v>
      </c>
      <c r="F3" s="44">
        <v>2013</v>
      </c>
      <c r="G3" s="44">
        <v>2014</v>
      </c>
      <c r="H3" s="44">
        <v>2015</v>
      </c>
      <c r="I3" s="44">
        <v>2016</v>
      </c>
      <c r="J3" s="44">
        <v>2017</v>
      </c>
      <c r="K3" s="44">
        <v>2018</v>
      </c>
    </row>
    <row r="4" spans="1:11" x14ac:dyDescent="0.25">
      <c r="A4" s="43" t="s">
        <v>2</v>
      </c>
      <c r="B4" s="48">
        <v>182592</v>
      </c>
      <c r="C4" s="48">
        <v>175286</v>
      </c>
      <c r="D4" s="48">
        <v>174056</v>
      </c>
      <c r="E4" s="48">
        <v>176856</v>
      </c>
      <c r="F4" s="48">
        <v>179983</v>
      </c>
      <c r="G4" s="48">
        <v>186616</v>
      </c>
      <c r="H4" s="48">
        <v>198146</v>
      </c>
      <c r="I4" s="48">
        <v>206552</v>
      </c>
      <c r="J4" s="48">
        <v>215331</v>
      </c>
      <c r="K4" s="48">
        <v>226758</v>
      </c>
    </row>
    <row r="5" spans="1:11" x14ac:dyDescent="0.25">
      <c r="A5" s="43" t="s">
        <v>6</v>
      </c>
      <c r="B5" s="48">
        <v>103520</v>
      </c>
      <c r="C5" s="48">
        <v>104884</v>
      </c>
      <c r="D5" s="48">
        <v>110246</v>
      </c>
      <c r="E5" s="48">
        <v>115856</v>
      </c>
      <c r="F5" s="48">
        <v>122602</v>
      </c>
      <c r="G5" s="48">
        <v>133537</v>
      </c>
      <c r="H5" s="48">
        <v>144199</v>
      </c>
      <c r="I5" s="48">
        <v>156711</v>
      </c>
      <c r="J5" s="48">
        <v>169910</v>
      </c>
      <c r="K5" s="48">
        <v>179762</v>
      </c>
    </row>
    <row r="6" spans="1:11" x14ac:dyDescent="0.25">
      <c r="A6" s="43" t="s">
        <v>80</v>
      </c>
      <c r="B6" s="48">
        <f>B4+B5</f>
        <v>286112</v>
      </c>
      <c r="C6" s="48">
        <f t="shared" ref="C6:K6" si="0">C4+C5</f>
        <v>280170</v>
      </c>
      <c r="D6" s="48">
        <f t="shared" si="0"/>
        <v>284302</v>
      </c>
      <c r="E6" s="48">
        <f t="shared" si="0"/>
        <v>292712</v>
      </c>
      <c r="F6" s="48">
        <f t="shared" si="0"/>
        <v>302585</v>
      </c>
      <c r="G6" s="48">
        <f t="shared" si="0"/>
        <v>320153</v>
      </c>
      <c r="H6" s="48">
        <f t="shared" si="0"/>
        <v>342345</v>
      </c>
      <c r="I6" s="48">
        <f t="shared" si="0"/>
        <v>363263</v>
      </c>
      <c r="J6" s="48">
        <f t="shared" si="0"/>
        <v>385241</v>
      </c>
      <c r="K6" s="48">
        <f t="shared" si="0"/>
        <v>406520</v>
      </c>
    </row>
    <row r="8" spans="1:11" x14ac:dyDescent="0.25">
      <c r="A8" s="4" t="s">
        <v>2</v>
      </c>
      <c r="B8" s="24">
        <f>B4/B6</f>
        <v>0.63818364836148078</v>
      </c>
      <c r="C8" s="24">
        <f>C4/C6</f>
        <v>0.62564157475818249</v>
      </c>
      <c r="D8" s="24">
        <f t="shared" ref="D8:K8" si="1">D4/D6</f>
        <v>0.61222221440580793</v>
      </c>
      <c r="E8" s="24">
        <f t="shared" si="1"/>
        <v>0.60419798300035532</v>
      </c>
      <c r="F8" s="24">
        <f t="shared" si="1"/>
        <v>0.59481798502900007</v>
      </c>
      <c r="G8" s="24">
        <f t="shared" si="1"/>
        <v>0.58289630270526904</v>
      </c>
      <c r="H8" s="24">
        <f t="shared" si="1"/>
        <v>0.57879040149556737</v>
      </c>
      <c r="I8" s="24">
        <f t="shared" si="1"/>
        <v>0.56860181191037895</v>
      </c>
      <c r="J8" s="24">
        <f t="shared" si="1"/>
        <v>0.55895140963708434</v>
      </c>
      <c r="K8" s="24">
        <f t="shared" si="1"/>
        <v>0.55780281412968613</v>
      </c>
    </row>
    <row r="9" spans="1:11" x14ac:dyDescent="0.25">
      <c r="A9" s="4" t="s">
        <v>6</v>
      </c>
      <c r="B9" s="24">
        <f>B5/B6</f>
        <v>0.36181635163851916</v>
      </c>
      <c r="C9" s="24">
        <f t="shared" ref="C9:K9" si="2">C5/C6</f>
        <v>0.37435842524181745</v>
      </c>
      <c r="D9" s="24">
        <f t="shared" si="2"/>
        <v>0.38777778559419207</v>
      </c>
      <c r="E9" s="24">
        <f t="shared" si="2"/>
        <v>0.39580201699964468</v>
      </c>
      <c r="F9" s="24">
        <f t="shared" si="2"/>
        <v>0.40518201497099987</v>
      </c>
      <c r="G9" s="24">
        <f t="shared" si="2"/>
        <v>0.41710369729473096</v>
      </c>
      <c r="H9" s="24">
        <f t="shared" si="2"/>
        <v>0.42120959850443268</v>
      </c>
      <c r="I9" s="24">
        <f t="shared" si="2"/>
        <v>0.43139818808962099</v>
      </c>
      <c r="J9" s="24">
        <f t="shared" si="2"/>
        <v>0.44104859036291566</v>
      </c>
      <c r="K9" s="24">
        <f t="shared" si="2"/>
        <v>0.44219718587031387</v>
      </c>
    </row>
    <row r="14" spans="1:11" x14ac:dyDescent="0.25">
      <c r="A14" s="33"/>
    </row>
    <row r="19" spans="1:1" x14ac:dyDescent="0.25">
      <c r="A19" s="1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372-6F8B-420C-AA09-4B375CDFA9D0}">
  <sheetPr>
    <tabColor theme="9"/>
  </sheetPr>
  <dimension ref="A1:K32"/>
  <sheetViews>
    <sheetView workbookViewId="0">
      <selection activeCell="J38" sqref="J38"/>
    </sheetView>
  </sheetViews>
  <sheetFormatPr defaultRowHeight="15" x14ac:dyDescent="0.25"/>
  <cols>
    <col min="1" max="1" width="22" customWidth="1"/>
    <col min="2" max="2" width="18.7109375" customWidth="1"/>
    <col min="3" max="5" width="11.5703125" bestFit="1" customWidth="1"/>
    <col min="6" max="6" width="11.42578125" customWidth="1"/>
    <col min="7" max="7" width="9.42578125" customWidth="1"/>
    <col min="8" max="8" width="11.28515625" customWidth="1"/>
    <col min="9" max="9" width="9.7109375" customWidth="1"/>
    <col min="10" max="10" width="9.28515625" customWidth="1"/>
    <col min="11" max="11" width="11.42578125" customWidth="1"/>
  </cols>
  <sheetData>
    <row r="1" spans="1:11" x14ac:dyDescent="0.25">
      <c r="A1" s="1" t="s">
        <v>113</v>
      </c>
    </row>
    <row r="3" spans="1:11" x14ac:dyDescent="0.25">
      <c r="A3" s="1" t="s">
        <v>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1" x14ac:dyDescent="0.25">
      <c r="A4" t="s">
        <v>2</v>
      </c>
      <c r="B4" s="9">
        <v>84087</v>
      </c>
      <c r="C4" s="9">
        <v>81453</v>
      </c>
      <c r="D4" s="9">
        <v>81186</v>
      </c>
      <c r="E4" s="9">
        <v>83058</v>
      </c>
      <c r="F4" s="9">
        <v>84307</v>
      </c>
      <c r="G4" s="9">
        <v>86452</v>
      </c>
      <c r="H4" s="9">
        <v>91228</v>
      </c>
      <c r="I4" s="9">
        <v>95099</v>
      </c>
      <c r="J4" s="9">
        <v>97858</v>
      </c>
      <c r="K4" s="9">
        <v>102637</v>
      </c>
    </row>
    <row r="5" spans="1:11" x14ac:dyDescent="0.25">
      <c r="A5" t="s">
        <v>6</v>
      </c>
      <c r="B5" s="9">
        <v>60757</v>
      </c>
      <c r="C5" s="9">
        <v>62649</v>
      </c>
      <c r="D5" s="9">
        <v>67615</v>
      </c>
      <c r="E5" s="9">
        <v>72454</v>
      </c>
      <c r="F5" s="9">
        <v>76479</v>
      </c>
      <c r="G5" s="9">
        <v>83086</v>
      </c>
      <c r="H5" s="9">
        <v>89917</v>
      </c>
      <c r="I5" s="9">
        <v>99365</v>
      </c>
      <c r="J5" s="9">
        <v>109136</v>
      </c>
      <c r="K5" s="9">
        <v>117035</v>
      </c>
    </row>
    <row r="6" spans="1:11" x14ac:dyDescent="0.25">
      <c r="B6" s="9">
        <f>B4+B5</f>
        <v>144844</v>
      </c>
      <c r="C6" s="9">
        <v>142073</v>
      </c>
      <c r="D6" s="9">
        <v>147021</v>
      </c>
      <c r="E6" s="9">
        <v>153832</v>
      </c>
      <c r="F6" s="9">
        <v>159402</v>
      </c>
      <c r="G6" s="9">
        <v>168439</v>
      </c>
      <c r="H6" s="9">
        <v>180317</v>
      </c>
      <c r="I6" s="9">
        <v>194292</v>
      </c>
      <c r="J6" s="9">
        <v>206931</v>
      </c>
      <c r="K6" s="9">
        <v>219662</v>
      </c>
    </row>
    <row r="7" spans="1:11" x14ac:dyDescent="0.25"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" t="s">
        <v>33</v>
      </c>
      <c r="B8" s="25">
        <v>2009</v>
      </c>
      <c r="C8" s="25">
        <v>2010</v>
      </c>
      <c r="D8" s="25">
        <v>2011</v>
      </c>
      <c r="E8" s="25">
        <v>2012</v>
      </c>
      <c r="F8" s="25">
        <v>2013</v>
      </c>
      <c r="G8" s="25">
        <v>2014</v>
      </c>
      <c r="H8" s="25">
        <v>2015</v>
      </c>
      <c r="I8" s="25">
        <v>2016</v>
      </c>
      <c r="J8" s="25">
        <v>2017</v>
      </c>
      <c r="K8" s="25">
        <v>2018</v>
      </c>
    </row>
    <row r="9" spans="1:11" x14ac:dyDescent="0.25">
      <c r="A9" t="s">
        <v>2</v>
      </c>
      <c r="B9" s="9">
        <v>98505</v>
      </c>
      <c r="C9" s="9">
        <v>93833</v>
      </c>
      <c r="D9" s="9">
        <v>92870</v>
      </c>
      <c r="E9" s="9">
        <v>93798</v>
      </c>
      <c r="F9" s="9">
        <v>95676</v>
      </c>
      <c r="G9" s="9">
        <v>100164</v>
      </c>
      <c r="H9" s="9">
        <v>106918</v>
      </c>
      <c r="I9" s="9">
        <v>111453</v>
      </c>
      <c r="J9" s="9">
        <v>117473</v>
      </c>
      <c r="K9" s="9">
        <v>124121</v>
      </c>
    </row>
    <row r="10" spans="1:11" x14ac:dyDescent="0.25">
      <c r="A10" t="s">
        <v>6</v>
      </c>
      <c r="B10" s="9">
        <v>42763</v>
      </c>
      <c r="C10" s="9">
        <v>42235</v>
      </c>
      <c r="D10" s="9">
        <v>42631</v>
      </c>
      <c r="E10" s="9">
        <v>43402</v>
      </c>
      <c r="F10" s="9">
        <v>46123</v>
      </c>
      <c r="G10" s="9">
        <v>50451</v>
      </c>
      <c r="H10" s="9">
        <v>54282</v>
      </c>
      <c r="I10" s="9">
        <v>57346</v>
      </c>
      <c r="J10" s="9">
        <v>60774</v>
      </c>
      <c r="K10" s="9">
        <v>62727</v>
      </c>
    </row>
    <row r="11" spans="1:11" x14ac:dyDescent="0.25">
      <c r="B11" s="9">
        <f>B9+B10</f>
        <v>141268</v>
      </c>
      <c r="C11" s="9">
        <f t="shared" ref="C11:K11" si="0">C9+C10</f>
        <v>136068</v>
      </c>
      <c r="D11" s="9">
        <f t="shared" si="0"/>
        <v>135501</v>
      </c>
      <c r="E11" s="9">
        <f t="shared" si="0"/>
        <v>137200</v>
      </c>
      <c r="F11" s="9">
        <f t="shared" si="0"/>
        <v>141799</v>
      </c>
      <c r="G11" s="9">
        <f t="shared" si="0"/>
        <v>150615</v>
      </c>
      <c r="H11" s="9">
        <f t="shared" si="0"/>
        <v>161200</v>
      </c>
      <c r="I11" s="9">
        <f t="shared" si="0"/>
        <v>168799</v>
      </c>
      <c r="J11" s="9">
        <f t="shared" si="0"/>
        <v>178247</v>
      </c>
      <c r="K11" s="9">
        <f t="shared" si="0"/>
        <v>186848</v>
      </c>
    </row>
    <row r="13" spans="1:11" x14ac:dyDescent="0.25">
      <c r="A13" s="1" t="s">
        <v>0</v>
      </c>
      <c r="B13" s="1">
        <v>2009</v>
      </c>
      <c r="C13" s="1">
        <v>2010</v>
      </c>
      <c r="D13" s="1">
        <v>2011</v>
      </c>
      <c r="E13" s="1">
        <v>2012</v>
      </c>
      <c r="F13" s="1">
        <v>2013</v>
      </c>
      <c r="G13" s="1">
        <v>2014</v>
      </c>
      <c r="H13" s="1">
        <v>2015</v>
      </c>
      <c r="I13" s="1">
        <v>2016</v>
      </c>
      <c r="J13" s="1">
        <v>2017</v>
      </c>
      <c r="K13" s="1">
        <v>2018</v>
      </c>
    </row>
    <row r="14" spans="1:11" x14ac:dyDescent="0.25">
      <c r="A14" s="2" t="s">
        <v>2</v>
      </c>
      <c r="B14" s="8">
        <f>B4/B6</f>
        <v>0.58053492032807708</v>
      </c>
      <c r="C14" s="8">
        <f t="shared" ref="C14:K14" si="1">C4/C6</f>
        <v>0.5733179421846516</v>
      </c>
      <c r="D14" s="8">
        <f t="shared" si="1"/>
        <v>0.55220682759605766</v>
      </c>
      <c r="E14" s="8">
        <f t="shared" si="1"/>
        <v>0.53992667325393939</v>
      </c>
      <c r="F14" s="8">
        <f t="shared" si="1"/>
        <v>0.52889549691973747</v>
      </c>
      <c r="G14" s="8">
        <f t="shared" si="1"/>
        <v>0.51325405636461863</v>
      </c>
      <c r="H14" s="8">
        <f t="shared" si="1"/>
        <v>0.50593122112723699</v>
      </c>
      <c r="I14" s="8">
        <f t="shared" si="1"/>
        <v>0.48946431144874725</v>
      </c>
      <c r="J14" s="8">
        <f t="shared" si="1"/>
        <v>0.47290159521772956</v>
      </c>
      <c r="K14" s="8">
        <f t="shared" si="1"/>
        <v>0.46724968360481101</v>
      </c>
    </row>
    <row r="15" spans="1:11" x14ac:dyDescent="0.25">
      <c r="A15" s="2" t="s">
        <v>6</v>
      </c>
      <c r="B15" s="8">
        <f>B5/B6</f>
        <v>0.41946507967192287</v>
      </c>
      <c r="C15" s="8">
        <f t="shared" ref="C15:K15" si="2">C5/C6</f>
        <v>0.44096344836809248</v>
      </c>
      <c r="D15" s="8">
        <f t="shared" si="2"/>
        <v>0.45990028635365016</v>
      </c>
      <c r="E15" s="8">
        <f t="shared" si="2"/>
        <v>0.47099433147849601</v>
      </c>
      <c r="F15" s="8">
        <f t="shared" si="2"/>
        <v>0.47978695373960178</v>
      </c>
      <c r="G15" s="8">
        <f t="shared" si="2"/>
        <v>0.4932705608558588</v>
      </c>
      <c r="H15" s="8">
        <f t="shared" si="2"/>
        <v>0.49866069200352714</v>
      </c>
      <c r="I15" s="8">
        <f t="shared" si="2"/>
        <v>0.51142095402795795</v>
      </c>
      <c r="J15" s="8">
        <f t="shared" si="2"/>
        <v>0.52740285409146048</v>
      </c>
      <c r="K15" s="8">
        <f t="shared" si="2"/>
        <v>0.53279584088281084</v>
      </c>
    </row>
    <row r="17" spans="1:11" x14ac:dyDescent="0.25">
      <c r="A17" s="7" t="s">
        <v>33</v>
      </c>
      <c r="B17" s="1">
        <v>2009</v>
      </c>
      <c r="C17" s="1">
        <v>2010</v>
      </c>
      <c r="D17" s="1">
        <v>2011</v>
      </c>
      <c r="E17" s="1">
        <v>2012</v>
      </c>
      <c r="F17" s="1">
        <v>2013</v>
      </c>
      <c r="G17" s="1">
        <v>2014</v>
      </c>
      <c r="H17" s="1">
        <v>2015</v>
      </c>
      <c r="I17" s="1">
        <v>2016</v>
      </c>
      <c r="J17" s="1">
        <v>2017</v>
      </c>
      <c r="K17" s="1">
        <v>2018</v>
      </c>
    </row>
    <row r="18" spans="1:11" x14ac:dyDescent="0.25">
      <c r="A18" s="2" t="s">
        <v>2</v>
      </c>
      <c r="B18" s="8">
        <f>B9/B11</f>
        <v>0.69729167256561997</v>
      </c>
      <c r="C18" s="8">
        <f t="shared" ref="C18:K18" si="3">C9/C11</f>
        <v>0.68960372754799071</v>
      </c>
      <c r="D18" s="8">
        <f t="shared" si="3"/>
        <v>0.68538239570187676</v>
      </c>
      <c r="E18" s="8">
        <f t="shared" si="3"/>
        <v>0.6836588921282799</v>
      </c>
      <c r="F18" s="8">
        <f t="shared" si="3"/>
        <v>0.67472972305869572</v>
      </c>
      <c r="G18" s="8">
        <f t="shared" si="3"/>
        <v>0.66503336321083562</v>
      </c>
      <c r="H18" s="8">
        <f t="shared" si="3"/>
        <v>0.66326302729528541</v>
      </c>
      <c r="I18" s="8">
        <f t="shared" si="3"/>
        <v>0.66027049923281533</v>
      </c>
      <c r="J18" s="8">
        <f t="shared" si="3"/>
        <v>0.65904615505450304</v>
      </c>
      <c r="K18" s="8">
        <f t="shared" si="3"/>
        <v>0.66428861962664842</v>
      </c>
    </row>
    <row r="19" spans="1:11" x14ac:dyDescent="0.25">
      <c r="A19" s="2" t="s">
        <v>6</v>
      </c>
      <c r="B19" s="8">
        <f>B10/B11</f>
        <v>0.30270832743438003</v>
      </c>
      <c r="C19" s="8">
        <f t="shared" ref="C19:K19" si="4">C10/C11</f>
        <v>0.31039627245200929</v>
      </c>
      <c r="D19" s="8">
        <f t="shared" si="4"/>
        <v>0.31461760429812324</v>
      </c>
      <c r="E19" s="8">
        <f t="shared" si="4"/>
        <v>0.3163411078717201</v>
      </c>
      <c r="F19" s="8">
        <f t="shared" si="4"/>
        <v>0.32527027694130423</v>
      </c>
      <c r="G19" s="8">
        <f t="shared" si="4"/>
        <v>0.33496663678916444</v>
      </c>
      <c r="H19" s="8">
        <f t="shared" si="4"/>
        <v>0.33673697270471464</v>
      </c>
      <c r="I19" s="8">
        <f t="shared" si="4"/>
        <v>0.33972950076718467</v>
      </c>
      <c r="J19" s="8">
        <f t="shared" si="4"/>
        <v>0.34095384494549696</v>
      </c>
      <c r="K19" s="8">
        <f t="shared" si="4"/>
        <v>0.33571138037335158</v>
      </c>
    </row>
    <row r="20" spans="1:1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</row>
    <row r="28" spans="1:11" x14ac:dyDescent="0.25">
      <c r="A28" s="1"/>
    </row>
    <row r="32" spans="1:11" x14ac:dyDescent="0.25">
      <c r="A32" s="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692C-B191-458B-9CF0-5244ABA3E9D2}">
  <sheetPr>
    <tabColor theme="9"/>
  </sheetPr>
  <dimension ref="A1:K21"/>
  <sheetViews>
    <sheetView workbookViewId="0">
      <selection activeCell="G39" sqref="G39"/>
    </sheetView>
  </sheetViews>
  <sheetFormatPr defaultRowHeight="15" x14ac:dyDescent="0.25"/>
  <cols>
    <col min="1" max="1" width="19.85546875" customWidth="1"/>
    <col min="2" max="10" width="11.5703125" bestFit="1" customWidth="1"/>
    <col min="11" max="11" width="10.5703125" customWidth="1"/>
    <col min="12" max="12" width="14.7109375" customWidth="1"/>
  </cols>
  <sheetData>
    <row r="1" spans="1:11" x14ac:dyDescent="0.25">
      <c r="A1" s="1" t="s">
        <v>114</v>
      </c>
    </row>
    <row r="3" spans="1:11" x14ac:dyDescent="0.25">
      <c r="A3" s="1" t="s">
        <v>132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1" x14ac:dyDescent="0.25">
      <c r="A4" t="s">
        <v>0</v>
      </c>
      <c r="B4" s="9">
        <v>84087</v>
      </c>
      <c r="C4" s="9">
        <v>81453</v>
      </c>
      <c r="D4" s="9">
        <v>81186</v>
      </c>
      <c r="E4" s="9">
        <v>83058</v>
      </c>
      <c r="F4" s="9">
        <v>84307</v>
      </c>
      <c r="G4" s="9">
        <v>86452</v>
      </c>
      <c r="H4" s="9">
        <v>91228</v>
      </c>
      <c r="I4" s="9">
        <v>95099</v>
      </c>
      <c r="J4" s="9">
        <v>97858</v>
      </c>
      <c r="K4" s="9">
        <v>102637</v>
      </c>
    </row>
    <row r="5" spans="1:11" x14ac:dyDescent="0.25">
      <c r="A5" t="s">
        <v>33</v>
      </c>
      <c r="B5" s="9">
        <v>98505</v>
      </c>
      <c r="C5" s="9">
        <v>93833</v>
      </c>
      <c r="D5" s="9">
        <v>92870</v>
      </c>
      <c r="E5" s="9">
        <v>93798</v>
      </c>
      <c r="F5" s="9">
        <v>95676</v>
      </c>
      <c r="G5" s="9">
        <v>100164</v>
      </c>
      <c r="H5" s="9">
        <v>106918</v>
      </c>
      <c r="I5" s="9">
        <v>111453</v>
      </c>
      <c r="J5" s="9">
        <v>117473</v>
      </c>
      <c r="K5" s="9">
        <v>124121</v>
      </c>
    </row>
    <row r="6" spans="1:11" x14ac:dyDescent="0.25">
      <c r="A6" s="1" t="s">
        <v>116</v>
      </c>
      <c r="B6" s="25">
        <f>SUM(B4:B5)</f>
        <v>182592</v>
      </c>
      <c r="C6" s="25">
        <f t="shared" ref="C6:K6" si="0">SUM(C4:C5)</f>
        <v>175286</v>
      </c>
      <c r="D6" s="25">
        <f t="shared" si="0"/>
        <v>174056</v>
      </c>
      <c r="E6" s="25">
        <f t="shared" si="0"/>
        <v>176856</v>
      </c>
      <c r="F6" s="25">
        <f t="shared" si="0"/>
        <v>179983</v>
      </c>
      <c r="G6" s="25">
        <f t="shared" si="0"/>
        <v>186616</v>
      </c>
      <c r="H6" s="25">
        <f t="shared" si="0"/>
        <v>198146</v>
      </c>
      <c r="I6" s="25">
        <f t="shared" si="0"/>
        <v>206552</v>
      </c>
      <c r="J6" s="25">
        <f>SUM(J4:J5)</f>
        <v>215331</v>
      </c>
      <c r="K6" s="25">
        <f t="shared" si="0"/>
        <v>226758</v>
      </c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t="s">
        <v>0</v>
      </c>
      <c r="B8" s="9">
        <v>60757</v>
      </c>
      <c r="C8" s="9">
        <v>62649</v>
      </c>
      <c r="D8" s="9">
        <v>67615</v>
      </c>
      <c r="E8" s="9">
        <v>72454</v>
      </c>
      <c r="F8" s="9">
        <v>76479</v>
      </c>
      <c r="G8" s="9">
        <v>83086</v>
      </c>
      <c r="H8" s="9">
        <v>89917</v>
      </c>
      <c r="I8" s="9">
        <v>99365</v>
      </c>
      <c r="J8" s="9">
        <v>109136</v>
      </c>
      <c r="K8" s="9">
        <v>117035</v>
      </c>
    </row>
    <row r="9" spans="1:11" x14ac:dyDescent="0.25">
      <c r="A9" t="s">
        <v>33</v>
      </c>
      <c r="B9" s="9">
        <v>42763</v>
      </c>
      <c r="C9" s="9">
        <v>42235</v>
      </c>
      <c r="D9" s="9">
        <v>42631</v>
      </c>
      <c r="E9" s="9">
        <v>43402</v>
      </c>
      <c r="F9" s="9">
        <v>46123</v>
      </c>
      <c r="G9" s="9">
        <v>50451</v>
      </c>
      <c r="H9" s="9">
        <v>54282</v>
      </c>
      <c r="I9" s="9">
        <v>57346</v>
      </c>
      <c r="J9" s="9">
        <v>60774</v>
      </c>
      <c r="K9" s="9">
        <v>62727</v>
      </c>
    </row>
    <row r="10" spans="1:11" x14ac:dyDescent="0.25">
      <c r="A10" s="1" t="s">
        <v>115</v>
      </c>
      <c r="B10" s="9">
        <f>SUM(B8:B9)</f>
        <v>103520</v>
      </c>
      <c r="C10" s="9">
        <f t="shared" ref="C10:K10" si="1">SUM(C8:C9)</f>
        <v>104884</v>
      </c>
      <c r="D10" s="9">
        <f t="shared" si="1"/>
        <v>110246</v>
      </c>
      <c r="E10" s="9">
        <f t="shared" si="1"/>
        <v>115856</v>
      </c>
      <c r="F10" s="9">
        <f t="shared" si="1"/>
        <v>122602</v>
      </c>
      <c r="G10" s="9">
        <f t="shared" si="1"/>
        <v>133537</v>
      </c>
      <c r="H10" s="9">
        <f t="shared" si="1"/>
        <v>144199</v>
      </c>
      <c r="I10" s="9">
        <f t="shared" si="1"/>
        <v>156711</v>
      </c>
      <c r="J10" s="9">
        <f t="shared" si="1"/>
        <v>169910</v>
      </c>
      <c r="K10" s="9">
        <f t="shared" si="1"/>
        <v>179762</v>
      </c>
    </row>
    <row r="11" spans="1:11" x14ac:dyDescent="0.25">
      <c r="A11" s="12" t="s">
        <v>41</v>
      </c>
      <c r="B11" s="50">
        <f>B6+B10</f>
        <v>286112</v>
      </c>
      <c r="C11" s="50">
        <f t="shared" ref="C11:K11" si="2">C6+C10</f>
        <v>280170</v>
      </c>
      <c r="D11" s="50">
        <f t="shared" si="2"/>
        <v>284302</v>
      </c>
      <c r="E11" s="50">
        <f t="shared" si="2"/>
        <v>292712</v>
      </c>
      <c r="F11" s="50">
        <f t="shared" si="2"/>
        <v>302585</v>
      </c>
      <c r="G11" s="50">
        <f t="shared" si="2"/>
        <v>320153</v>
      </c>
      <c r="H11" s="50">
        <f t="shared" si="2"/>
        <v>342345</v>
      </c>
      <c r="I11" s="50">
        <f t="shared" si="2"/>
        <v>363263</v>
      </c>
      <c r="J11" s="50">
        <f t="shared" si="2"/>
        <v>385241</v>
      </c>
      <c r="K11" s="50">
        <f t="shared" si="2"/>
        <v>406520</v>
      </c>
    </row>
    <row r="12" spans="1:11" x14ac:dyDescent="0.25">
      <c r="A12" s="30"/>
      <c r="B12" s="107"/>
      <c r="C12" s="30"/>
      <c r="D12" s="30"/>
      <c r="E12" s="30"/>
      <c r="F12" s="30"/>
      <c r="G12" s="30"/>
      <c r="H12" s="30"/>
      <c r="I12" s="30"/>
      <c r="J12" s="30"/>
      <c r="K12" s="30"/>
    </row>
    <row r="13" spans="1:11" x14ac:dyDescent="0.25">
      <c r="A13" s="1" t="s">
        <v>2</v>
      </c>
    </row>
    <row r="14" spans="1:11" x14ac:dyDescent="0.25">
      <c r="A14" t="s">
        <v>0</v>
      </c>
      <c r="B14" s="8">
        <f>B4/B6</f>
        <v>0.46051853312302837</v>
      </c>
      <c r="C14" s="8">
        <f t="shared" ref="C14:K14" si="3">C4/C6</f>
        <v>0.46468628412993623</v>
      </c>
      <c r="D14" s="8">
        <f t="shared" si="3"/>
        <v>0.46643608953440274</v>
      </c>
      <c r="E14" s="8">
        <f t="shared" si="3"/>
        <v>0.46963631428959152</v>
      </c>
      <c r="F14" s="8">
        <f t="shared" si="3"/>
        <v>0.4684164615547024</v>
      </c>
      <c r="G14" s="8">
        <f t="shared" si="3"/>
        <v>0.46326145668109914</v>
      </c>
      <c r="H14" s="8">
        <f t="shared" si="3"/>
        <v>0.46040798199307581</v>
      </c>
      <c r="I14" s="8">
        <f t="shared" si="3"/>
        <v>0.46041190596072662</v>
      </c>
      <c r="J14" s="8">
        <f t="shared" si="3"/>
        <v>0.45445384083109258</v>
      </c>
      <c r="K14" s="8">
        <f t="shared" si="3"/>
        <v>0.45262791169440547</v>
      </c>
    </row>
    <row r="15" spans="1:11" x14ac:dyDescent="0.25">
      <c r="A15" t="s">
        <v>33</v>
      </c>
      <c r="B15" s="8">
        <f>B5/B6</f>
        <v>0.53948146687697163</v>
      </c>
      <c r="C15" s="8">
        <f t="shared" ref="C15:K15" si="4">C5/C6</f>
        <v>0.53531371587006382</v>
      </c>
      <c r="D15" s="8">
        <f t="shared" si="4"/>
        <v>0.53356391046559726</v>
      </c>
      <c r="E15" s="8">
        <f t="shared" si="4"/>
        <v>0.53036368571040848</v>
      </c>
      <c r="F15" s="8">
        <f t="shared" si="4"/>
        <v>0.5315835384452976</v>
      </c>
      <c r="G15" s="8">
        <f t="shared" si="4"/>
        <v>0.53673854331890081</v>
      </c>
      <c r="H15" s="8">
        <f t="shared" si="4"/>
        <v>0.53959201800692413</v>
      </c>
      <c r="I15" s="8">
        <f t="shared" si="4"/>
        <v>0.53958809403927344</v>
      </c>
      <c r="J15" s="8">
        <f t="shared" si="4"/>
        <v>0.54554615916890736</v>
      </c>
      <c r="K15" s="8">
        <f t="shared" si="4"/>
        <v>0.54737208830559447</v>
      </c>
    </row>
    <row r="16" spans="1:11" x14ac:dyDescent="0.25">
      <c r="A16" s="1" t="s">
        <v>6</v>
      </c>
      <c r="B16" s="21">
        <f>B14+B15</f>
        <v>1</v>
      </c>
      <c r="C16" s="21">
        <f>C14+C15</f>
        <v>1</v>
      </c>
      <c r="D16" s="21">
        <f t="shared" ref="D16:K16" si="5">D14+D15</f>
        <v>1</v>
      </c>
      <c r="E16" s="21">
        <f t="shared" si="5"/>
        <v>1</v>
      </c>
      <c r="F16" s="21">
        <f t="shared" si="5"/>
        <v>1</v>
      </c>
      <c r="G16" s="21">
        <f t="shared" si="5"/>
        <v>1</v>
      </c>
      <c r="H16" s="21">
        <f t="shared" si="5"/>
        <v>1</v>
      </c>
      <c r="I16" s="21">
        <f t="shared" si="5"/>
        <v>1</v>
      </c>
      <c r="J16" s="21">
        <f t="shared" si="5"/>
        <v>1</v>
      </c>
      <c r="K16" s="21">
        <f t="shared" si="5"/>
        <v>1</v>
      </c>
    </row>
    <row r="17" spans="1:11" x14ac:dyDescent="0.25">
      <c r="A17" t="s">
        <v>0</v>
      </c>
      <c r="B17" s="8">
        <f>B8/B10</f>
        <v>0.58691074188562598</v>
      </c>
      <c r="C17" s="8">
        <f t="shared" ref="C17:J17" si="6">C8/C10</f>
        <v>0.59731703596354069</v>
      </c>
      <c r="D17" s="8">
        <f t="shared" si="6"/>
        <v>0.61331023347785862</v>
      </c>
      <c r="E17" s="8">
        <f t="shared" si="6"/>
        <v>0.62537978179809417</v>
      </c>
      <c r="F17" s="8">
        <f t="shared" si="6"/>
        <v>0.62379895923394402</v>
      </c>
      <c r="G17" s="8">
        <f t="shared" si="6"/>
        <v>0.62219459775193398</v>
      </c>
      <c r="H17" s="8">
        <f t="shared" si="6"/>
        <v>0.62356188323081296</v>
      </c>
      <c r="I17" s="8">
        <f t="shared" si="6"/>
        <v>0.63406525387496726</v>
      </c>
      <c r="J17" s="8">
        <f t="shared" si="6"/>
        <v>0.64231652051085864</v>
      </c>
      <c r="K17" s="8">
        <f>K8/K10</f>
        <v>0.65105528420912095</v>
      </c>
    </row>
    <row r="18" spans="1:11" x14ac:dyDescent="0.25">
      <c r="A18" t="s">
        <v>33</v>
      </c>
      <c r="B18" s="8">
        <f>B9/B10</f>
        <v>0.41308925811437402</v>
      </c>
      <c r="C18" s="8">
        <f t="shared" ref="C18:K18" si="7">C9/C10</f>
        <v>0.40268296403645931</v>
      </c>
      <c r="D18" s="8">
        <f t="shared" si="7"/>
        <v>0.38668976652214138</v>
      </c>
      <c r="E18" s="8">
        <f t="shared" si="7"/>
        <v>0.37462021820190583</v>
      </c>
      <c r="F18" s="8">
        <f>F9/F10</f>
        <v>0.37620104076605604</v>
      </c>
      <c r="G18" s="8">
        <f t="shared" si="7"/>
        <v>0.37780540224806608</v>
      </c>
      <c r="H18" s="8">
        <f t="shared" si="7"/>
        <v>0.37643811676918704</v>
      </c>
      <c r="I18" s="8">
        <f t="shared" si="7"/>
        <v>0.36593474612503268</v>
      </c>
      <c r="J18" s="8">
        <f t="shared" si="7"/>
        <v>0.35768347948914131</v>
      </c>
      <c r="K18" s="8">
        <f t="shared" si="7"/>
        <v>0.34894471579087905</v>
      </c>
    </row>
    <row r="19" spans="1:1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A</vt:lpstr>
      <vt:lpstr>Figure B</vt:lpstr>
      <vt:lpstr>Figure C</vt:lpstr>
      <vt:lpstr>Figure D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</vt:lpstr>
      <vt:lpstr>3.2 </vt:lpstr>
      <vt:lpstr>3.3</vt:lpstr>
      <vt:lpstr>3.4 </vt:lpstr>
      <vt:lpstr>3.5 </vt:lpstr>
      <vt:lpstr>3.6</vt:lpstr>
      <vt:lpstr>3.7</vt:lpstr>
      <vt:lpstr>3.8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Dagg</dc:creator>
  <cp:lastModifiedBy>Maurice Dagg</cp:lastModifiedBy>
  <cp:lastPrinted>2019-08-07T16:06:14Z</cp:lastPrinted>
  <dcterms:created xsi:type="dcterms:W3CDTF">2019-02-27T12:21:20Z</dcterms:created>
  <dcterms:modified xsi:type="dcterms:W3CDTF">2019-08-08T14:42:27Z</dcterms:modified>
</cp:coreProperties>
</file>